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codeName="ThisWorkbook"/>
  <xr:revisionPtr revIDLastSave="0" documentId="13_ncr:1_{BEC368EF-FFB0-4D22-81D2-36DD859F2932}" xr6:coauthVersionLast="45" xr6:coauthVersionMax="45" xr10:uidLastSave="{00000000-0000-0000-0000-000000000000}"/>
  <bookViews>
    <workbookView xWindow="-28920" yWindow="-6510" windowWidth="29040" windowHeight="15840" tabRatio="848" xr2:uid="{00000000-000D-0000-FFFF-FFFF00000000}"/>
  </bookViews>
  <sheets>
    <sheet name="Decision Tree" sheetId="1" r:id="rId1"/>
    <sheet name="Scenario 1" sheetId="10" r:id="rId2"/>
    <sheet name="Scenario 2" sheetId="11" r:id="rId3"/>
    <sheet name="Scenario 3" sheetId="12" r:id="rId4"/>
  </sheets>
  <definedNames>
    <definedName name="_xlnm.Print_Area" localSheetId="3">'Scenario 3'!$A$1:$H$32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2" l="1"/>
  <c r="B17" i="12"/>
  <c r="J16" i="12"/>
  <c r="J15" i="12"/>
  <c r="J14" i="12"/>
  <c r="J13" i="12"/>
  <c r="J12" i="12"/>
  <c r="J11" i="12"/>
  <c r="J10" i="12"/>
  <c r="B10" i="12"/>
  <c r="B28" i="12" s="1"/>
  <c r="J9" i="12"/>
  <c r="J8" i="12"/>
  <c r="J18" i="12" l="1"/>
  <c r="B29" i="12" s="1"/>
  <c r="B31" i="12"/>
  <c r="B20" i="12"/>
  <c r="J17" i="10"/>
  <c r="J16" i="10"/>
  <c r="J15" i="10"/>
  <c r="J14" i="10"/>
  <c r="J13" i="10"/>
  <c r="J12" i="10"/>
  <c r="J11" i="10"/>
  <c r="J10" i="10"/>
  <c r="J9" i="10"/>
  <c r="J8" i="10"/>
  <c r="B15" i="12" l="1"/>
  <c r="B30" i="12" s="1"/>
  <c r="B32" i="12" s="1"/>
  <c r="J18" i="10"/>
  <c r="B29" i="10" s="1"/>
  <c r="B13" i="11"/>
  <c r="D9" i="11"/>
  <c r="B7" i="11"/>
  <c r="B11" i="11" s="1"/>
  <c r="B10" i="10"/>
  <c r="B17" i="10"/>
  <c r="B20" i="10" l="1"/>
  <c r="B31" i="10"/>
  <c r="B15" i="10" s="1"/>
  <c r="B30" i="10" s="1"/>
  <c r="B32" i="10" s="1"/>
  <c r="B22" i="12"/>
  <c r="B25" i="12" s="1"/>
  <c r="B28" i="10"/>
  <c r="B18" i="11"/>
  <c r="B16" i="11"/>
  <c r="B22" i="10" l="1"/>
  <c r="B25" i="10" s="1"/>
  <c r="B21" i="11"/>
</calcChain>
</file>

<file path=xl/sharedStrings.xml><?xml version="1.0" encoding="utf-8"?>
<sst xmlns="http://schemas.openxmlformats.org/spreadsheetml/2006/main" count="79" uniqueCount="33">
  <si>
    <t xml:space="preserve">  </t>
  </si>
  <si>
    <t>Exit Planning Scenarios</t>
  </si>
  <si>
    <t>How do You Want to Retire?</t>
  </si>
  <si>
    <t>Number of Years Until Exit:</t>
  </si>
  <si>
    <t>Sale Price:</t>
  </si>
  <si>
    <t>Commercial Lender Note:</t>
  </si>
  <si>
    <t>Personal Note:</t>
  </si>
  <si>
    <t>Interest Rate:</t>
  </si>
  <si>
    <t>Term:</t>
  </si>
  <si>
    <t>Collateral Available:</t>
  </si>
  <si>
    <t>DCR against Collateral</t>
  </si>
  <si>
    <t>SCENARIO 1</t>
  </si>
  <si>
    <t>Annual Payments to Bank</t>
  </si>
  <si>
    <t>Annual Payments to Owner</t>
  </si>
  <si>
    <t>Annual EBITDA Needed</t>
  </si>
  <si>
    <t>Manditory DCR</t>
  </si>
  <si>
    <t>SCENARIO 2</t>
  </si>
  <si>
    <t>Day 1 Payout:</t>
  </si>
  <si>
    <t>Owner Effort</t>
  </si>
  <si>
    <t>Owner Salary</t>
  </si>
  <si>
    <t>Year</t>
  </si>
  <si>
    <t>Salary Payout:</t>
  </si>
  <si>
    <t>Balance Sheet Payout:</t>
  </si>
  <si>
    <t>Number of Years Until Transfer:</t>
  </si>
  <si>
    <t>Buyer Day 1 Option Purchase:</t>
  </si>
  <si>
    <t>Final Day Payout:</t>
  </si>
  <si>
    <t>Re-Leverage Business at End?</t>
  </si>
  <si>
    <t>Yes</t>
  </si>
  <si>
    <t>No</t>
  </si>
  <si>
    <t>Actual Sale Price:</t>
  </si>
  <si>
    <t xml:space="preserve"> : The Buyer pays for an option, the Company takes a loan against collateral, and the owner holds a note (Balance Sheet Payout) and takes a full salary while reducing hours over the term of the loan. The Company services both pieces of debt in full, then re-leverages the company on the final day for a buyout &amp; completion of sale.</t>
  </si>
  <si>
    <t>SCENARIO 3</t>
  </si>
  <si>
    <t>Owner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</si>
</sst>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 x14ac:knownFonts="1">
    <font>
      <sz val="11"/>
      <color theme="1" tint="0.499984740745262"/>
      <name val="Cambria"/>
      <family val="2"/>
      <scheme val="minor"/>
    </font>
    <font>
      <sz val="34"/>
      <color theme="1" tint="0.24994659260841701"/>
      <name val="Cambria"/>
      <family val="2"/>
      <scheme val="major"/>
    </font>
    <font>
      <sz val="16"/>
      <color theme="1" tint="0.499984740745262"/>
      <name val="Cambria"/>
      <family val="2"/>
      <scheme val="minor"/>
    </font>
    <font>
      <sz val="34"/>
      <color theme="2"/>
      <name val="Cambria"/>
      <family val="2"/>
      <scheme val="major"/>
    </font>
    <font>
      <sz val="34"/>
      <color theme="3"/>
      <name val="Cambria"/>
      <family val="2"/>
      <scheme val="major"/>
    </font>
    <font>
      <sz val="11"/>
      <color theme="1" tint="0.499984740745262"/>
      <name val="Cambria"/>
      <family val="2"/>
      <scheme val="minor"/>
    </font>
    <font>
      <i/>
      <sz val="11"/>
      <color theme="1" tint="0.499984740745262"/>
      <name val="Cambria"/>
      <family val="1"/>
      <scheme val="minor"/>
    </font>
    <font>
      <b/>
      <sz val="11"/>
      <color rgb="FFFF0000"/>
      <name val="Cambria"/>
      <family val="1"/>
      <scheme val="minor"/>
    </font>
    <font>
      <sz val="11"/>
      <name val="Cambria"/>
      <family val="2"/>
      <scheme val="minor"/>
    </font>
    <font>
      <i/>
      <sz val="11"/>
      <name val="Cambria"/>
      <family val="2"/>
      <scheme val="minor"/>
    </font>
    <font>
      <sz val="14"/>
      <name val="Cambria"/>
      <family val="2"/>
      <scheme val="minor"/>
    </font>
    <font>
      <i/>
      <sz val="11"/>
      <name val="Cambria"/>
      <family val="1"/>
      <scheme val="minor"/>
    </font>
    <font>
      <b/>
      <sz val="12"/>
      <name val="Cambria"/>
      <family val="1"/>
      <scheme val="minor"/>
    </font>
    <font>
      <b/>
      <sz val="11"/>
      <name val="Cambria"/>
      <family val="1"/>
      <scheme val="minor"/>
    </font>
    <font>
      <sz val="10"/>
      <name val="Cambria"/>
      <family val="2"/>
      <scheme val="minor"/>
    </font>
    <font>
      <sz val="11"/>
      <color theme="0"/>
      <name val="Cambri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2" borderId="0" applyNumberFormat="0" applyProtection="0">
      <alignment horizontal="center" vertical="center"/>
    </xf>
    <xf numFmtId="0" fontId="2" fillId="0" borderId="0" applyNumberFormat="0" applyFill="0" applyProtection="0">
      <alignment horizontal="center"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Border="1">
      <alignment vertical="center"/>
    </xf>
    <xf numFmtId="0" fontId="2" fillId="2" borderId="0" xfId="2" applyFill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3" fontId="8" fillId="3" borderId="0" xfId="3" applyFont="1" applyFill="1" applyAlignment="1">
      <alignment vertical="center"/>
    </xf>
    <xf numFmtId="164" fontId="8" fillId="3" borderId="0" xfId="3" applyNumberFormat="1" applyFont="1" applyFill="1" applyAlignment="1">
      <alignment vertical="center"/>
    </xf>
    <xf numFmtId="164" fontId="8" fillId="0" borderId="0" xfId="3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43" fontId="9" fillId="3" borderId="0" xfId="3" applyFont="1" applyFill="1" applyAlignment="1">
      <alignment vertical="center"/>
    </xf>
    <xf numFmtId="0" fontId="8" fillId="0" borderId="1" xfId="0" applyFont="1" applyBorder="1">
      <alignment vertical="center"/>
    </xf>
    <xf numFmtId="165" fontId="8" fillId="0" borderId="2" xfId="4" applyNumberFormat="1" applyFont="1" applyBorder="1" applyAlignment="1">
      <alignment vertical="center"/>
    </xf>
    <xf numFmtId="0" fontId="8" fillId="0" borderId="3" xfId="0" applyFont="1" applyBorder="1">
      <alignment vertical="center"/>
    </xf>
    <xf numFmtId="164" fontId="8" fillId="0" borderId="4" xfId="3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9" fontId="8" fillId="3" borderId="6" xfId="0" applyNumberFormat="1" applyFont="1" applyFill="1" applyBorder="1">
      <alignment vertical="center"/>
    </xf>
    <xf numFmtId="0" fontId="8" fillId="0" borderId="7" xfId="0" applyFont="1" applyBorder="1" applyAlignment="1">
      <alignment horizontal="right" vertical="center"/>
    </xf>
    <xf numFmtId="43" fontId="8" fillId="0" borderId="8" xfId="3" applyFont="1" applyBorder="1" applyAlignment="1">
      <alignment vertical="center"/>
    </xf>
    <xf numFmtId="10" fontId="8" fillId="3" borderId="6" xfId="0" applyNumberFormat="1" applyFont="1" applyFill="1" applyBorder="1">
      <alignment vertical="center"/>
    </xf>
    <xf numFmtId="43" fontId="8" fillId="3" borderId="8" xfId="3" applyFont="1" applyFill="1" applyBorder="1" applyAlignment="1">
      <alignment vertical="center"/>
    </xf>
    <xf numFmtId="43" fontId="11" fillId="3" borderId="0" xfId="3" applyFont="1" applyFill="1" applyAlignment="1">
      <alignment vertical="center"/>
    </xf>
    <xf numFmtId="10" fontId="8" fillId="3" borderId="6" xfId="5" applyNumberFormat="1" applyFont="1" applyFill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43" fontId="9" fillId="3" borderId="6" xfId="3" applyFont="1" applyFill="1" applyBorder="1" applyAlignment="1">
      <alignment vertical="center"/>
    </xf>
    <xf numFmtId="0" fontId="8" fillId="0" borderId="5" xfId="0" applyFont="1" applyBorder="1">
      <alignment vertical="center"/>
    </xf>
    <xf numFmtId="164" fontId="8" fillId="0" borderId="6" xfId="3" applyNumberFormat="1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43" fontId="9" fillId="3" borderId="8" xfId="3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 applyAlignment="1">
      <alignment horizontal="center" vertical="center"/>
    </xf>
    <xf numFmtId="9" fontId="8" fillId="3" borderId="0" xfId="5" applyFont="1" applyFill="1" applyAlignment="1">
      <alignment horizontal="center" vertical="center"/>
    </xf>
    <xf numFmtId="164" fontId="8" fillId="0" borderId="0" xfId="3" applyNumberFormat="1" applyFont="1" applyBorder="1" applyAlignment="1">
      <alignment vertical="center"/>
    </xf>
    <xf numFmtId="164" fontId="8" fillId="0" borderId="9" xfId="3" applyNumberFormat="1" applyFont="1" applyBorder="1" applyAlignment="1">
      <alignment vertical="center"/>
    </xf>
    <xf numFmtId="43" fontId="8" fillId="3" borderId="6" xfId="3" applyFont="1" applyFill="1" applyBorder="1" applyAlignment="1">
      <alignment vertical="center"/>
    </xf>
    <xf numFmtId="0" fontId="8" fillId="0" borderId="7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165" fontId="13" fillId="0" borderId="0" xfId="4" applyNumberFormat="1" applyFont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9" fontId="15" fillId="0" borderId="0" xfId="5" applyFont="1" applyFill="1" applyAlignment="1">
      <alignment horizontal="center" vertical="center"/>
    </xf>
    <xf numFmtId="0" fontId="15" fillId="0" borderId="0" xfId="0" applyFont="1" applyFill="1">
      <alignment vertical="center"/>
    </xf>
    <xf numFmtId="164" fontId="15" fillId="0" borderId="0" xfId="3" applyNumberFormat="1" applyFont="1" applyFill="1" applyAlignment="1">
      <alignment vertical="center"/>
    </xf>
    <xf numFmtId="164" fontId="15" fillId="0" borderId="9" xfId="3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3" fillId="2" borderId="0" xfId="1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6">
    <cellStyle name="Comma" xfId="3" builtinId="3"/>
    <cellStyle name="Currency" xfId="4" builtinId="4"/>
    <cellStyle name="Heading 1" xfId="1" builtinId="16" customBuiltin="1"/>
    <cellStyle name="Heading 2" xfId="2" builtinId="17" customBuiltin="1"/>
    <cellStyle name="Normal" xfId="0" builtinId="0" customBuiltin="1"/>
    <cellStyle name="Percent" xfId="5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rocedure!A1"/><Relationship Id="rId2" Type="http://schemas.openxmlformats.org/officeDocument/2006/relationships/hyperlink" Target="#Website!A1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131398</xdr:colOff>
      <xdr:row>11</xdr:row>
      <xdr:rowOff>174450</xdr:rowOff>
    </xdr:from>
    <xdr:to>
      <xdr:col>13</xdr:col>
      <xdr:colOff>208993</xdr:colOff>
      <xdr:row>18</xdr:row>
      <xdr:rowOff>14049</xdr:rowOff>
    </xdr:to>
    <xdr:sp macro="" textlink="">
      <xdr:nvSpPr>
        <xdr:cNvPr id="27" name="Is it hot" descr="Decision shape (diamond)" title="is it hot?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/>
        </xdr:cNvSpPr>
      </xdr:nvSpPr>
      <xdr:spPr>
        <a:xfrm>
          <a:off x="2874598" y="2889075"/>
          <a:ext cx="1106295" cy="1106424"/>
        </a:xfrm>
        <a:prstGeom prst="flowChartDecision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0-2 Years</a:t>
          </a:r>
        </a:p>
      </xdr:txBody>
    </xdr:sp>
    <xdr:clientData/>
  </xdr:twoCellAnchor>
  <xdr:twoCellAnchor>
    <xdr:from>
      <xdr:col>28</xdr:col>
      <xdr:colOff>60288</xdr:colOff>
      <xdr:row>21</xdr:row>
      <xdr:rowOff>31327</xdr:rowOff>
    </xdr:from>
    <xdr:to>
      <xdr:col>36</xdr:col>
      <xdr:colOff>102235</xdr:colOff>
      <xdr:row>23</xdr:row>
      <xdr:rowOff>135721</xdr:rowOff>
    </xdr:to>
    <xdr:sp macro="" textlink="">
      <xdr:nvSpPr>
        <xdr:cNvPr id="29" name="Turn on heater" descr="Process shape (rectangle)" title="Turn on heater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/>
        </xdr:cNvSpPr>
      </xdr:nvSpPr>
      <xdr:spPr>
        <a:xfrm>
          <a:off x="7689813" y="4555702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Build Equity, Improve Operations</a:t>
          </a:r>
        </a:p>
      </xdr:txBody>
    </xdr:sp>
    <xdr:clientData/>
  </xdr:twoCellAnchor>
  <xdr:twoCellAnchor>
    <xdr:from>
      <xdr:col>14</xdr:col>
      <xdr:colOff>184142</xdr:colOff>
      <xdr:row>6</xdr:row>
      <xdr:rowOff>180940</xdr:rowOff>
    </xdr:from>
    <xdr:to>
      <xdr:col>22</xdr:col>
      <xdr:colOff>226089</xdr:colOff>
      <xdr:row>9</xdr:row>
      <xdr:rowOff>106638</xdr:rowOff>
    </xdr:to>
    <xdr:sp macro="" textlink="">
      <xdr:nvSpPr>
        <xdr:cNvPr id="55" name="Insert and turn ignition key" descr="Process shape (rectangle)" title="Insert and turn ignition key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/>
        </xdr:cNvSpPr>
      </xdr:nvSpPr>
      <xdr:spPr>
        <a:xfrm>
          <a:off x="1984367" y="4162390"/>
          <a:ext cx="2099347" cy="468623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When Do You Want to Exit?</a:t>
          </a:r>
        </a:p>
      </xdr:txBody>
    </xdr:sp>
    <xdr:clientData/>
  </xdr:twoCellAnchor>
  <xdr:twoCellAnchor>
    <xdr:from>
      <xdr:col>4</xdr:col>
      <xdr:colOff>242556</xdr:colOff>
      <xdr:row>25</xdr:row>
      <xdr:rowOff>100413</xdr:rowOff>
    </xdr:from>
    <xdr:to>
      <xdr:col>7</xdr:col>
      <xdr:colOff>19671</xdr:colOff>
      <xdr:row>28</xdr:row>
      <xdr:rowOff>106804</xdr:rowOff>
    </xdr:to>
    <xdr:sp macro="" textlink="">
      <xdr:nvSpPr>
        <xdr:cNvPr id="51" name="No" descr="Decision label (circle)" title="No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/>
        </xdr:cNvSpPr>
      </xdr:nvSpPr>
      <xdr:spPr>
        <a:xfrm>
          <a:off x="1699881" y="5348688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8</xdr:col>
      <xdr:colOff>24112</xdr:colOff>
      <xdr:row>18</xdr:row>
      <xdr:rowOff>14049</xdr:rowOff>
    </xdr:from>
    <xdr:to>
      <xdr:col>11</xdr:col>
      <xdr:colOff>170196</xdr:colOff>
      <xdr:row>21</xdr:row>
      <xdr:rowOff>31327</xdr:rowOff>
    </xdr:to>
    <xdr:cxnSp macro="">
      <xdr:nvCxnSpPr>
        <xdr:cNvPr id="71" name="Straight Connector 70" descr="&quot;&quot;" title="Line connector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>
          <a:stCxn id="97" idx="0"/>
          <a:endCxn id="27" idx="2"/>
        </xdr:cNvCxnSpPr>
      </xdr:nvCxnSpPr>
      <xdr:spPr>
        <a:xfrm flipV="1">
          <a:off x="2510137" y="3995499"/>
          <a:ext cx="917609" cy="560203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2526</xdr:colOff>
      <xdr:row>23</xdr:row>
      <xdr:rowOff>135721</xdr:rowOff>
    </xdr:from>
    <xdr:to>
      <xdr:col>8</xdr:col>
      <xdr:colOff>24112</xdr:colOff>
      <xdr:row>25</xdr:row>
      <xdr:rowOff>100413</xdr:rowOff>
    </xdr:to>
    <xdr:cxnSp macro="">
      <xdr:nvCxnSpPr>
        <xdr:cNvPr id="82" name="Straight Connector 81" descr="&quot;&quot;" title="Line connector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>
          <a:stCxn id="51" idx="0"/>
          <a:endCxn id="97" idx="2"/>
        </xdr:cNvCxnSpPr>
      </xdr:nvCxnSpPr>
      <xdr:spPr>
        <a:xfrm flipV="1">
          <a:off x="1974201" y="5022046"/>
          <a:ext cx="535936" cy="326642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226988</xdr:colOff>
      <xdr:row>25</xdr:row>
      <xdr:rowOff>85091</xdr:rowOff>
    </xdr:from>
    <xdr:to>
      <xdr:col>11</xdr:col>
      <xdr:colOff>1628</xdr:colOff>
      <xdr:row>28</xdr:row>
      <xdr:rowOff>91483</xdr:rowOff>
    </xdr:to>
    <xdr:sp macro="" textlink="">
      <xdr:nvSpPr>
        <xdr:cNvPr id="90" name="Yes" descr="Decision label (circle)" title="Yes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/>
        </xdr:cNvSpPr>
      </xdr:nvSpPr>
      <xdr:spPr>
        <a:xfrm>
          <a:off x="2713013" y="5333366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8</xdr:col>
      <xdr:colOff>24112</xdr:colOff>
      <xdr:row>23</xdr:row>
      <xdr:rowOff>135721</xdr:rowOff>
    </xdr:from>
    <xdr:to>
      <xdr:col>9</xdr:col>
      <xdr:colOff>242896</xdr:colOff>
      <xdr:row>25</xdr:row>
      <xdr:rowOff>85091</xdr:rowOff>
    </xdr:to>
    <xdr:cxnSp macro="">
      <xdr:nvCxnSpPr>
        <xdr:cNvPr id="101" name="Straight Connector 100" descr="&quot;&quot;" title="Line connector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>
          <a:stCxn id="90" idx="0"/>
          <a:endCxn id="97" idx="2"/>
        </xdr:cNvCxnSpPr>
      </xdr:nvCxnSpPr>
      <xdr:spPr>
        <a:xfrm flipH="1" flipV="1">
          <a:off x="2510137" y="5022046"/>
          <a:ext cx="475959" cy="311320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38101</xdr:colOff>
      <xdr:row>2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45" name="Contents" descr="Click to return to Contents sheet." title="Contents - nagivation button">
          <a:hlinkClick xmlns:r="http://schemas.openxmlformats.org/officeDocument/2006/relationships" r:id="rId1" tooltip="Click to view Contents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95276" y="876300"/>
          <a:ext cx="933449" cy="190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l"/>
          <a:r>
            <a:rPr lang="en-US" sz="1200" b="0" i="0" spc="0" baseline="0">
              <a:solidFill>
                <a:schemeClr val="bg2"/>
              </a:solidFill>
              <a:latin typeface="+mj-lt"/>
            </a:rPr>
            <a:t>&lt; CONTENTS</a:t>
          </a:r>
        </a:p>
      </xdr:txBody>
    </xdr:sp>
    <xdr:clientData fPrintsWithSheet="0"/>
  </xdr:twoCellAnchor>
  <xdr:twoCellAnchor>
    <xdr:from>
      <xdr:col>32</xdr:col>
      <xdr:colOff>95250</xdr:colOff>
      <xdr:row>2</xdr:row>
      <xdr:rowOff>0</xdr:rowOff>
    </xdr:from>
    <xdr:to>
      <xdr:col>34</xdr:col>
      <xdr:colOff>190501</xdr:colOff>
      <xdr:row>3</xdr:row>
      <xdr:rowOff>0</xdr:rowOff>
    </xdr:to>
    <xdr:sp macro="" textlink="">
      <xdr:nvSpPr>
        <xdr:cNvPr id="46" name="Back" descr="Click to view previous flowchart type." title="Back - navigation button">
          <a:hlinkClick xmlns:r="http://schemas.openxmlformats.org/officeDocument/2006/relationships" r:id="rId2" tooltip="Back"/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8324850" y="876300"/>
          <a:ext cx="609601" cy="190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r"/>
          <a:r>
            <a:rPr lang="en-US" sz="1200" spc="0" baseline="0">
              <a:solidFill>
                <a:schemeClr val="bg2"/>
              </a:solidFill>
              <a:latin typeface="+mj-lt"/>
            </a:rPr>
            <a:t>&lt; BACK</a:t>
          </a:r>
        </a:p>
      </xdr:txBody>
    </xdr:sp>
    <xdr:clientData fPrintsWithSheet="0"/>
  </xdr:twoCellAnchor>
  <xdr:twoCellAnchor>
    <xdr:from>
      <xdr:col>34</xdr:col>
      <xdr:colOff>200025</xdr:colOff>
      <xdr:row>2</xdr:row>
      <xdr:rowOff>0</xdr:rowOff>
    </xdr:from>
    <xdr:to>
      <xdr:col>37</xdr:col>
      <xdr:colOff>7239</xdr:colOff>
      <xdr:row>3</xdr:row>
      <xdr:rowOff>0</xdr:rowOff>
    </xdr:to>
    <xdr:sp macro="" textlink="">
      <xdr:nvSpPr>
        <xdr:cNvPr id="47" name="Next" descr="Click to view next flowchart type." title="Next - navigation button">
          <a:hlinkClick xmlns:r="http://schemas.openxmlformats.org/officeDocument/2006/relationships" r:id="rId3" tooltip="Next"/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8943975" y="876300"/>
          <a:ext cx="578739" cy="190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r"/>
          <a:r>
            <a:rPr lang="en-US" sz="1200" spc="0" baseline="0">
              <a:solidFill>
                <a:schemeClr val="bg2"/>
              </a:solidFill>
              <a:latin typeface="+mj-lt"/>
            </a:rPr>
            <a:t>NEXT &gt;</a:t>
          </a:r>
        </a:p>
      </xdr:txBody>
    </xdr:sp>
    <xdr:clientData fPrintsWithSheet="0"/>
  </xdr:twoCellAnchor>
  <xdr:twoCellAnchor>
    <xdr:from>
      <xdr:col>4</xdr:col>
      <xdr:colOff>209550</xdr:colOff>
      <xdr:row>2</xdr:row>
      <xdr:rowOff>104775</xdr:rowOff>
    </xdr:from>
    <xdr:to>
      <xdr:col>32</xdr:col>
      <xdr:colOff>104775</xdr:colOff>
      <xdr:row>2</xdr:row>
      <xdr:rowOff>104775</xdr:rowOff>
    </xdr:to>
    <xdr:cxnSp macro="">
      <xdr:nvCxnSpPr>
        <xdr:cNvPr id="56" name="Title border" descr="&quot;&quot;" title="Title border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1238250" y="981075"/>
          <a:ext cx="709612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170196</xdr:colOff>
      <xdr:row>8</xdr:row>
      <xdr:rowOff>53303</xdr:rowOff>
    </xdr:from>
    <xdr:to>
      <xdr:col>14</xdr:col>
      <xdr:colOff>184142</xdr:colOff>
      <xdr:row>11</xdr:row>
      <xdr:rowOff>174451</xdr:rowOff>
    </xdr:to>
    <xdr:cxnSp macro="">
      <xdr:nvCxnSpPr>
        <xdr:cNvPr id="62" name="Curved Connector 61" descr="&quot;&quot;" title="Curved line connector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>
          <a:stCxn id="27" idx="0"/>
          <a:endCxn id="55" idx="1"/>
        </xdr:cNvCxnSpPr>
      </xdr:nvCxnSpPr>
      <xdr:spPr>
        <a:xfrm rot="5400000" flipH="1" flipV="1">
          <a:off x="3488445" y="2164304"/>
          <a:ext cx="664073" cy="785471"/>
        </a:xfrm>
        <a:prstGeom prst="curvedConnector2">
          <a:avLst/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205116</xdr:colOff>
      <xdr:row>9</xdr:row>
      <xdr:rowOff>106638</xdr:rowOff>
    </xdr:from>
    <xdr:to>
      <xdr:col>18</xdr:col>
      <xdr:colOff>208296</xdr:colOff>
      <xdr:row>12</xdr:row>
      <xdr:rowOff>12525</xdr:rowOff>
    </xdr:to>
    <xdr:cxnSp macro="">
      <xdr:nvCxnSpPr>
        <xdr:cNvPr id="43" name="Curved Connector 61" descr="&quot;&quot;" title="Curved line connector">
          <a:extLst>
            <a:ext uri="{FF2B5EF4-FFF2-40B4-BE49-F238E27FC236}">
              <a16:creationId xmlns:a16="http://schemas.microsoft.com/office/drawing/2014/main" id="{805B21E0-E421-4478-961A-6F221042EB33}"/>
            </a:ext>
          </a:extLst>
        </xdr:cNvPr>
        <xdr:cNvCxnSpPr>
          <a:stCxn id="48" idx="0"/>
          <a:endCxn id="55" idx="2"/>
        </xdr:cNvCxnSpPr>
      </xdr:nvCxnSpPr>
      <xdr:spPr>
        <a:xfrm rot="16200000" flipV="1">
          <a:off x="3239850" y="4853829"/>
          <a:ext cx="448812" cy="3180"/>
        </a:xfrm>
        <a:prstGeom prst="curvedConnector3">
          <a:avLst>
            <a:gd name="adj1" fmla="val 50000"/>
          </a:avLst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169498</xdr:colOff>
      <xdr:row>12</xdr:row>
      <xdr:rowOff>12525</xdr:rowOff>
    </xdr:from>
    <xdr:to>
      <xdr:col>20</xdr:col>
      <xdr:colOff>247093</xdr:colOff>
      <xdr:row>18</xdr:row>
      <xdr:rowOff>33099</xdr:rowOff>
    </xdr:to>
    <xdr:sp macro="" textlink="">
      <xdr:nvSpPr>
        <xdr:cNvPr id="48" name="Is it hot" descr="Decision shape (diamond)" title="is it hot?">
          <a:extLst>
            <a:ext uri="{FF2B5EF4-FFF2-40B4-BE49-F238E27FC236}">
              <a16:creationId xmlns:a16="http://schemas.microsoft.com/office/drawing/2014/main" id="{C1E7BDFD-54E2-409D-8900-BDAF8BCC7932}"/>
            </a:ext>
          </a:extLst>
        </xdr:cNvPr>
        <xdr:cNvSpPr>
          <a:spLocks noChangeAspect="1"/>
        </xdr:cNvSpPr>
      </xdr:nvSpPr>
      <xdr:spPr>
        <a:xfrm>
          <a:off x="2912698" y="5079825"/>
          <a:ext cx="1106295" cy="1106424"/>
        </a:xfrm>
        <a:prstGeom prst="flowChartDecision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2-5 Years</a:t>
          </a:r>
        </a:p>
        <a:p>
          <a:pPr algn="ctr"/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226648</xdr:colOff>
      <xdr:row>12</xdr:row>
      <xdr:rowOff>12525</xdr:rowOff>
    </xdr:from>
    <xdr:to>
      <xdr:col>28</xdr:col>
      <xdr:colOff>47068</xdr:colOff>
      <xdr:row>18</xdr:row>
      <xdr:rowOff>33099</xdr:rowOff>
    </xdr:to>
    <xdr:sp macro="" textlink="">
      <xdr:nvSpPr>
        <xdr:cNvPr id="57" name="Is it hot" descr="Decision shape (diamond)" title="is it hot?">
          <a:extLst>
            <a:ext uri="{FF2B5EF4-FFF2-40B4-BE49-F238E27FC236}">
              <a16:creationId xmlns:a16="http://schemas.microsoft.com/office/drawing/2014/main" id="{2CB6BF9E-F31A-4F34-ABE8-53BF94578974}"/>
            </a:ext>
          </a:extLst>
        </xdr:cNvPr>
        <xdr:cNvSpPr>
          <a:spLocks noChangeAspect="1"/>
        </xdr:cNvSpPr>
      </xdr:nvSpPr>
      <xdr:spPr>
        <a:xfrm>
          <a:off x="6570298" y="2908125"/>
          <a:ext cx="1106295" cy="1106424"/>
        </a:xfrm>
        <a:prstGeom prst="flowChartDecision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5+ Years</a:t>
          </a:r>
        </a:p>
      </xdr:txBody>
    </xdr:sp>
    <xdr:clientData/>
  </xdr:twoCellAnchor>
  <xdr:twoCellAnchor>
    <xdr:from>
      <xdr:col>22</xdr:col>
      <xdr:colOff>226090</xdr:colOff>
      <xdr:row>8</xdr:row>
      <xdr:rowOff>53302</xdr:rowOff>
    </xdr:from>
    <xdr:to>
      <xdr:col>26</xdr:col>
      <xdr:colOff>8272</xdr:colOff>
      <xdr:row>12</xdr:row>
      <xdr:rowOff>12525</xdr:rowOff>
    </xdr:to>
    <xdr:cxnSp macro="">
      <xdr:nvCxnSpPr>
        <xdr:cNvPr id="58" name="Curved Connector 61" descr="&quot;&quot;" title="Curved line connector">
          <a:extLst>
            <a:ext uri="{FF2B5EF4-FFF2-40B4-BE49-F238E27FC236}">
              <a16:creationId xmlns:a16="http://schemas.microsoft.com/office/drawing/2014/main" id="{D7A915C8-B361-4543-9512-8B07417A7333}"/>
            </a:ext>
          </a:extLst>
        </xdr:cNvPr>
        <xdr:cNvCxnSpPr>
          <a:stCxn id="57" idx="0"/>
          <a:endCxn id="55" idx="3"/>
        </xdr:cNvCxnSpPr>
      </xdr:nvCxnSpPr>
      <xdr:spPr>
        <a:xfrm rot="16200000" flipV="1">
          <a:off x="6376444" y="2161123"/>
          <a:ext cx="683123" cy="810882"/>
        </a:xfrm>
        <a:prstGeom prst="curvedConnector2">
          <a:avLst/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3138</xdr:colOff>
      <xdr:row>21</xdr:row>
      <xdr:rowOff>31327</xdr:rowOff>
    </xdr:from>
    <xdr:to>
      <xdr:col>12</xdr:col>
      <xdr:colOff>45085</xdr:colOff>
      <xdr:row>23</xdr:row>
      <xdr:rowOff>135721</xdr:rowOff>
    </xdr:to>
    <xdr:sp macro="" textlink="">
      <xdr:nvSpPr>
        <xdr:cNvPr id="97" name="Turn on heater" descr="Process shape (rectangle)" title="Turn on heater">
          <a:extLst>
            <a:ext uri="{FF2B5EF4-FFF2-40B4-BE49-F238E27FC236}">
              <a16:creationId xmlns:a16="http://schemas.microsoft.com/office/drawing/2014/main" id="{6030E872-AAD3-4EE9-A7C0-339962F91A9E}"/>
            </a:ext>
          </a:extLst>
        </xdr:cNvPr>
        <xdr:cNvSpPr>
          <a:spLocks noChangeAspect="1"/>
        </xdr:cNvSpPr>
      </xdr:nvSpPr>
      <xdr:spPr>
        <a:xfrm>
          <a:off x="1460463" y="4555702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Is there sufficient collateral to support your asking price?</a:t>
          </a:r>
        </a:p>
      </xdr:txBody>
    </xdr:sp>
    <xdr:clientData/>
  </xdr:twoCellAnchor>
  <xdr:twoCellAnchor>
    <xdr:from>
      <xdr:col>0</xdr:col>
      <xdr:colOff>260313</xdr:colOff>
      <xdr:row>29</xdr:row>
      <xdr:rowOff>155152</xdr:rowOff>
    </xdr:from>
    <xdr:to>
      <xdr:col>7</xdr:col>
      <xdr:colOff>130810</xdr:colOff>
      <xdr:row>32</xdr:row>
      <xdr:rowOff>78571</xdr:rowOff>
    </xdr:to>
    <xdr:sp macro="" textlink="">
      <xdr:nvSpPr>
        <xdr:cNvPr id="108" name="Turn on heater" descr="Process shape (rectangle)" title="Turn on heater">
          <a:extLst>
            <a:ext uri="{FF2B5EF4-FFF2-40B4-BE49-F238E27FC236}">
              <a16:creationId xmlns:a16="http://schemas.microsoft.com/office/drawing/2014/main" id="{E01D5348-B0D3-4A07-9D02-05381AB53F1B}"/>
            </a:ext>
          </a:extLst>
        </xdr:cNvPr>
        <xdr:cNvSpPr>
          <a:spLocks noChangeAspect="1"/>
        </xdr:cNvSpPr>
      </xdr:nvSpPr>
      <xdr:spPr>
        <a:xfrm>
          <a:off x="260313" y="6127327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Are you willing to hold a Note?</a:t>
          </a:r>
        </a:p>
      </xdr:txBody>
    </xdr:sp>
    <xdr:clientData/>
  </xdr:twoCellAnchor>
  <xdr:twoCellAnchor>
    <xdr:from>
      <xdr:col>3</xdr:col>
      <xdr:colOff>109837</xdr:colOff>
      <xdr:row>28</xdr:row>
      <xdr:rowOff>106804</xdr:rowOff>
    </xdr:from>
    <xdr:to>
      <xdr:col>6</xdr:col>
      <xdr:colOff>2526</xdr:colOff>
      <xdr:row>29</xdr:row>
      <xdr:rowOff>155152</xdr:rowOff>
    </xdr:to>
    <xdr:cxnSp macro="">
      <xdr:nvCxnSpPr>
        <xdr:cNvPr id="109" name="Straight Connector 108" descr="&quot;&quot;" title="Line connector">
          <a:extLst>
            <a:ext uri="{FF2B5EF4-FFF2-40B4-BE49-F238E27FC236}">
              <a16:creationId xmlns:a16="http://schemas.microsoft.com/office/drawing/2014/main" id="{215FA94B-F120-4336-9034-3E48AD1E58DF}"/>
            </a:ext>
          </a:extLst>
        </xdr:cNvPr>
        <xdr:cNvCxnSpPr>
          <a:stCxn id="108" idx="0"/>
          <a:endCxn id="51" idx="4"/>
        </xdr:cNvCxnSpPr>
      </xdr:nvCxnSpPr>
      <xdr:spPr>
        <a:xfrm flipV="1">
          <a:off x="1309987" y="5898004"/>
          <a:ext cx="664214" cy="229323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537831</xdr:colOff>
      <xdr:row>34</xdr:row>
      <xdr:rowOff>33738</xdr:rowOff>
    </xdr:from>
    <xdr:to>
      <xdr:col>2</xdr:col>
      <xdr:colOff>143496</xdr:colOff>
      <xdr:row>37</xdr:row>
      <xdr:rowOff>40129</xdr:rowOff>
    </xdr:to>
    <xdr:sp macro="" textlink="">
      <xdr:nvSpPr>
        <xdr:cNvPr id="113" name="No" descr="Decision label (circle)" title="No">
          <a:extLst>
            <a:ext uri="{FF2B5EF4-FFF2-40B4-BE49-F238E27FC236}">
              <a16:creationId xmlns:a16="http://schemas.microsoft.com/office/drawing/2014/main" id="{8DF68C21-5624-4B87-B095-924CE78288B0}"/>
            </a:ext>
          </a:extLst>
        </xdr:cNvPr>
        <xdr:cNvSpPr>
          <a:spLocks noChangeAspect="1"/>
        </xdr:cNvSpPr>
      </xdr:nvSpPr>
      <xdr:spPr>
        <a:xfrm>
          <a:off x="537831" y="6910788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1</xdr:col>
      <xdr:colOff>126351</xdr:colOff>
      <xdr:row>32</xdr:row>
      <xdr:rowOff>78571</xdr:rowOff>
    </xdr:from>
    <xdr:to>
      <xdr:col>3</xdr:col>
      <xdr:colOff>109837</xdr:colOff>
      <xdr:row>34</xdr:row>
      <xdr:rowOff>33738</xdr:rowOff>
    </xdr:to>
    <xdr:cxnSp macro="">
      <xdr:nvCxnSpPr>
        <xdr:cNvPr id="114" name="Straight Connector 113" descr="&quot;&quot;" title="Line connector">
          <a:extLst>
            <a:ext uri="{FF2B5EF4-FFF2-40B4-BE49-F238E27FC236}">
              <a16:creationId xmlns:a16="http://schemas.microsoft.com/office/drawing/2014/main" id="{2BBCE386-A9F8-4563-BB96-CF1E78A5B533}"/>
            </a:ext>
          </a:extLst>
        </xdr:cNvPr>
        <xdr:cNvCxnSpPr>
          <a:stCxn id="113" idx="0"/>
          <a:endCxn id="108" idx="2"/>
        </xdr:cNvCxnSpPr>
      </xdr:nvCxnSpPr>
      <xdr:spPr>
        <a:xfrm flipV="1">
          <a:off x="812151" y="6593671"/>
          <a:ext cx="497836" cy="317117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17438</xdr:colOff>
      <xdr:row>34</xdr:row>
      <xdr:rowOff>27941</xdr:rowOff>
    </xdr:from>
    <xdr:to>
      <xdr:col>6</xdr:col>
      <xdr:colOff>49253</xdr:colOff>
      <xdr:row>37</xdr:row>
      <xdr:rowOff>34333</xdr:rowOff>
    </xdr:to>
    <xdr:sp macro="" textlink="">
      <xdr:nvSpPr>
        <xdr:cNvPr id="115" name="Yes" descr="Decision label (circle)" title="Yes">
          <a:extLst>
            <a:ext uri="{FF2B5EF4-FFF2-40B4-BE49-F238E27FC236}">
              <a16:creationId xmlns:a16="http://schemas.microsoft.com/office/drawing/2014/main" id="{F74861DE-4628-412E-AC7B-245FD4065219}"/>
            </a:ext>
          </a:extLst>
        </xdr:cNvPr>
        <xdr:cNvSpPr>
          <a:spLocks noChangeAspect="1"/>
        </xdr:cNvSpPr>
      </xdr:nvSpPr>
      <xdr:spPr>
        <a:xfrm>
          <a:off x="1474763" y="6904991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3</xdr:col>
      <xdr:colOff>109837</xdr:colOff>
      <xdr:row>32</xdr:row>
      <xdr:rowOff>78571</xdr:rowOff>
    </xdr:from>
    <xdr:to>
      <xdr:col>5</xdr:col>
      <xdr:colOff>33346</xdr:colOff>
      <xdr:row>34</xdr:row>
      <xdr:rowOff>27941</xdr:rowOff>
    </xdr:to>
    <xdr:cxnSp macro="">
      <xdr:nvCxnSpPr>
        <xdr:cNvPr id="116" name="Straight Connector 115" descr="&quot;&quot;" title="Line connector">
          <a:extLst>
            <a:ext uri="{FF2B5EF4-FFF2-40B4-BE49-F238E27FC236}">
              <a16:creationId xmlns:a16="http://schemas.microsoft.com/office/drawing/2014/main" id="{187D1157-D36B-4B65-901A-A57E1B995766}"/>
            </a:ext>
          </a:extLst>
        </xdr:cNvPr>
        <xdr:cNvCxnSpPr>
          <a:stCxn id="115" idx="0"/>
          <a:endCxn id="108" idx="2"/>
        </xdr:cNvCxnSpPr>
      </xdr:nvCxnSpPr>
      <xdr:spPr>
        <a:xfrm flipH="1" flipV="1">
          <a:off x="1309987" y="6593671"/>
          <a:ext cx="437859" cy="311320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155539</xdr:colOff>
      <xdr:row>50</xdr:row>
      <xdr:rowOff>145627</xdr:rowOff>
    </xdr:from>
    <xdr:to>
      <xdr:col>3</xdr:col>
      <xdr:colOff>57151</xdr:colOff>
      <xdr:row>53</xdr:row>
      <xdr:rowOff>69046</xdr:rowOff>
    </xdr:to>
    <xdr:sp macro="" textlink="">
      <xdr:nvSpPr>
        <xdr:cNvPr id="131" name="Turn on heater" descr="Process shape (rectangle)" title="Turn on heater">
          <a:extLst>
            <a:ext uri="{FF2B5EF4-FFF2-40B4-BE49-F238E27FC236}">
              <a16:creationId xmlns:a16="http://schemas.microsoft.com/office/drawing/2014/main" id="{FC1E8E79-4D05-4CCD-BB88-FA28156E7B0C}"/>
            </a:ext>
          </a:extLst>
        </xdr:cNvPr>
        <xdr:cNvSpPr>
          <a:spLocks noChangeAspect="1"/>
        </xdr:cNvSpPr>
      </xdr:nvSpPr>
      <xdr:spPr>
        <a:xfrm>
          <a:off x="155539" y="9918277"/>
          <a:ext cx="1101762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Asset Sale / Liquidation</a:t>
          </a:r>
        </a:p>
      </xdr:txBody>
    </xdr:sp>
    <xdr:clientData/>
  </xdr:twoCellAnchor>
  <xdr:twoCellAnchor>
    <xdr:from>
      <xdr:col>1</xdr:col>
      <xdr:colOff>20620</xdr:colOff>
      <xdr:row>37</xdr:row>
      <xdr:rowOff>40129</xdr:rowOff>
    </xdr:from>
    <xdr:to>
      <xdr:col>1</xdr:col>
      <xdr:colOff>126351</xdr:colOff>
      <xdr:row>50</xdr:row>
      <xdr:rowOff>145627</xdr:rowOff>
    </xdr:to>
    <xdr:cxnSp macro="">
      <xdr:nvCxnSpPr>
        <xdr:cNvPr id="132" name="Straight Connector 131" descr="&quot;&quot;" title="Line connector">
          <a:extLst>
            <a:ext uri="{FF2B5EF4-FFF2-40B4-BE49-F238E27FC236}">
              <a16:creationId xmlns:a16="http://schemas.microsoft.com/office/drawing/2014/main" id="{167F73BD-79D4-41AD-A6CC-37A143202547}"/>
            </a:ext>
          </a:extLst>
        </xdr:cNvPr>
        <xdr:cNvCxnSpPr>
          <a:stCxn id="113" idx="4"/>
          <a:endCxn id="131" idx="0"/>
        </xdr:cNvCxnSpPr>
      </xdr:nvCxnSpPr>
      <xdr:spPr>
        <a:xfrm flipH="1">
          <a:off x="706420" y="7460104"/>
          <a:ext cx="105731" cy="2458173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250788</xdr:colOff>
      <xdr:row>40</xdr:row>
      <xdr:rowOff>2752</xdr:rowOff>
    </xdr:from>
    <xdr:to>
      <xdr:col>9</xdr:col>
      <xdr:colOff>95250</xdr:colOff>
      <xdr:row>42</xdr:row>
      <xdr:rowOff>107146</xdr:rowOff>
    </xdr:to>
    <xdr:sp macro="" textlink="">
      <xdr:nvSpPr>
        <xdr:cNvPr id="135" name="Turn on heater" descr="Process shape (rectangle)" title="Turn on heater">
          <a:extLst>
            <a:ext uri="{FF2B5EF4-FFF2-40B4-BE49-F238E27FC236}">
              <a16:creationId xmlns:a16="http://schemas.microsoft.com/office/drawing/2014/main" id="{FF93D9ED-8F42-4BF7-A8BA-9AEC76B45489}"/>
            </a:ext>
          </a:extLst>
        </xdr:cNvPr>
        <xdr:cNvSpPr>
          <a:spLocks noChangeAspect="1"/>
        </xdr:cNvSpPr>
      </xdr:nvSpPr>
      <xdr:spPr>
        <a:xfrm>
          <a:off x="1193763" y="7965652"/>
          <a:ext cx="164468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Will the Market Support Your Asking Price?</a:t>
          </a:r>
        </a:p>
      </xdr:txBody>
    </xdr:sp>
    <xdr:clientData/>
  </xdr:twoCellAnchor>
  <xdr:twoCellAnchor>
    <xdr:from>
      <xdr:col>5</xdr:col>
      <xdr:colOff>33346</xdr:colOff>
      <xdr:row>37</xdr:row>
      <xdr:rowOff>34333</xdr:rowOff>
    </xdr:from>
    <xdr:to>
      <xdr:col>6</xdr:col>
      <xdr:colOff>44432</xdr:colOff>
      <xdr:row>40</xdr:row>
      <xdr:rowOff>2752</xdr:rowOff>
    </xdr:to>
    <xdr:cxnSp macro="">
      <xdr:nvCxnSpPr>
        <xdr:cNvPr id="136" name="Straight Connector 135" descr="&quot;&quot;" title="Line connector">
          <a:extLst>
            <a:ext uri="{FF2B5EF4-FFF2-40B4-BE49-F238E27FC236}">
              <a16:creationId xmlns:a16="http://schemas.microsoft.com/office/drawing/2014/main" id="{70217B79-8834-43EA-A9F1-036E3C721263}"/>
            </a:ext>
          </a:extLst>
        </xdr:cNvPr>
        <xdr:cNvCxnSpPr>
          <a:stCxn id="115" idx="4"/>
          <a:endCxn id="135" idx="0"/>
        </xdr:cNvCxnSpPr>
      </xdr:nvCxnSpPr>
      <xdr:spPr>
        <a:xfrm>
          <a:off x="1747846" y="7454308"/>
          <a:ext cx="268261" cy="511344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137781</xdr:colOff>
      <xdr:row>44</xdr:row>
      <xdr:rowOff>119463</xdr:rowOff>
    </xdr:from>
    <xdr:to>
      <xdr:col>5</xdr:col>
      <xdr:colOff>172071</xdr:colOff>
      <xdr:row>47</xdr:row>
      <xdr:rowOff>125854</xdr:rowOff>
    </xdr:to>
    <xdr:sp macro="" textlink="">
      <xdr:nvSpPr>
        <xdr:cNvPr id="139" name="No" descr="Decision label (circle)" title="No">
          <a:extLst>
            <a:ext uri="{FF2B5EF4-FFF2-40B4-BE49-F238E27FC236}">
              <a16:creationId xmlns:a16="http://schemas.microsoft.com/office/drawing/2014/main" id="{FBED8FCF-D4A2-4A98-89BB-E44D58B19111}"/>
            </a:ext>
          </a:extLst>
        </xdr:cNvPr>
        <xdr:cNvSpPr>
          <a:spLocks noChangeAspect="1"/>
        </xdr:cNvSpPr>
      </xdr:nvSpPr>
      <xdr:spPr>
        <a:xfrm>
          <a:off x="1337931" y="8806263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4</xdr:col>
      <xdr:colOff>154926</xdr:colOff>
      <xdr:row>42</xdr:row>
      <xdr:rowOff>107146</xdr:rowOff>
    </xdr:from>
    <xdr:to>
      <xdr:col>6</xdr:col>
      <xdr:colOff>44432</xdr:colOff>
      <xdr:row>44</xdr:row>
      <xdr:rowOff>119463</xdr:rowOff>
    </xdr:to>
    <xdr:cxnSp macro="">
      <xdr:nvCxnSpPr>
        <xdr:cNvPr id="140" name="Straight Connector 139" descr="&quot;&quot;" title="Line connector">
          <a:extLst>
            <a:ext uri="{FF2B5EF4-FFF2-40B4-BE49-F238E27FC236}">
              <a16:creationId xmlns:a16="http://schemas.microsoft.com/office/drawing/2014/main" id="{045FB09D-3750-4BCE-A733-FB84C420F7B2}"/>
            </a:ext>
          </a:extLst>
        </xdr:cNvPr>
        <xdr:cNvCxnSpPr>
          <a:stCxn id="139" idx="0"/>
          <a:endCxn id="135" idx="2"/>
        </xdr:cNvCxnSpPr>
      </xdr:nvCxnSpPr>
      <xdr:spPr>
        <a:xfrm flipV="1">
          <a:off x="1612251" y="8431996"/>
          <a:ext cx="403856" cy="374267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112688</xdr:colOff>
      <xdr:row>44</xdr:row>
      <xdr:rowOff>94616</xdr:rowOff>
    </xdr:from>
    <xdr:to>
      <xdr:col>8</xdr:col>
      <xdr:colOff>144503</xdr:colOff>
      <xdr:row>47</xdr:row>
      <xdr:rowOff>101008</xdr:rowOff>
    </xdr:to>
    <xdr:sp macro="" textlink="">
      <xdr:nvSpPr>
        <xdr:cNvPr id="141" name="Yes" descr="Decision label (circle)" title="Yes">
          <a:extLst>
            <a:ext uri="{FF2B5EF4-FFF2-40B4-BE49-F238E27FC236}">
              <a16:creationId xmlns:a16="http://schemas.microsoft.com/office/drawing/2014/main" id="{E5B6BDE9-A7AB-493A-B074-E1739F908497}"/>
            </a:ext>
          </a:extLst>
        </xdr:cNvPr>
        <xdr:cNvSpPr>
          <a:spLocks noChangeAspect="1"/>
        </xdr:cNvSpPr>
      </xdr:nvSpPr>
      <xdr:spPr>
        <a:xfrm>
          <a:off x="2084363" y="8781416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6</xdr:col>
      <xdr:colOff>44432</xdr:colOff>
      <xdr:row>42</xdr:row>
      <xdr:rowOff>107146</xdr:rowOff>
    </xdr:from>
    <xdr:to>
      <xdr:col>7</xdr:col>
      <xdr:colOff>128596</xdr:colOff>
      <xdr:row>44</xdr:row>
      <xdr:rowOff>94616</xdr:rowOff>
    </xdr:to>
    <xdr:cxnSp macro="">
      <xdr:nvCxnSpPr>
        <xdr:cNvPr id="142" name="Straight Connector 141" descr="&quot;&quot;" title="Line connector">
          <a:extLst>
            <a:ext uri="{FF2B5EF4-FFF2-40B4-BE49-F238E27FC236}">
              <a16:creationId xmlns:a16="http://schemas.microsoft.com/office/drawing/2014/main" id="{582745C5-AB05-463F-BE26-F165F3B40070}"/>
            </a:ext>
          </a:extLst>
        </xdr:cNvPr>
        <xdr:cNvCxnSpPr>
          <a:stCxn id="141" idx="0"/>
          <a:endCxn id="135" idx="2"/>
        </xdr:cNvCxnSpPr>
      </xdr:nvCxnSpPr>
      <xdr:spPr>
        <a:xfrm flipH="1" flipV="1">
          <a:off x="2016107" y="8431996"/>
          <a:ext cx="341339" cy="349420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20620</xdr:colOff>
      <xdr:row>47</xdr:row>
      <xdr:rowOff>125854</xdr:rowOff>
    </xdr:from>
    <xdr:to>
      <xdr:col>4</xdr:col>
      <xdr:colOff>154926</xdr:colOff>
      <xdr:row>50</xdr:row>
      <xdr:rowOff>145627</xdr:rowOff>
    </xdr:to>
    <xdr:cxnSp macro="">
      <xdr:nvCxnSpPr>
        <xdr:cNvPr id="145" name="Straight Connector 144" descr="&quot;&quot;" title="Line connector">
          <a:extLst>
            <a:ext uri="{FF2B5EF4-FFF2-40B4-BE49-F238E27FC236}">
              <a16:creationId xmlns:a16="http://schemas.microsoft.com/office/drawing/2014/main" id="{AC92E7F2-A3A1-488F-85BC-20E0BECCCC44}"/>
            </a:ext>
          </a:extLst>
        </xdr:cNvPr>
        <xdr:cNvCxnSpPr>
          <a:stCxn id="131" idx="0"/>
          <a:endCxn id="139" idx="4"/>
        </xdr:cNvCxnSpPr>
      </xdr:nvCxnSpPr>
      <xdr:spPr>
        <a:xfrm flipV="1">
          <a:off x="706420" y="9355579"/>
          <a:ext cx="905831" cy="562698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128596</xdr:colOff>
      <xdr:row>47</xdr:row>
      <xdr:rowOff>101008</xdr:rowOff>
    </xdr:from>
    <xdr:to>
      <xdr:col>17</xdr:col>
      <xdr:colOff>157462</xdr:colOff>
      <xdr:row>50</xdr:row>
      <xdr:rowOff>164677</xdr:rowOff>
    </xdr:to>
    <xdr:cxnSp macro="">
      <xdr:nvCxnSpPr>
        <xdr:cNvPr id="150" name="Straight Connector 149" descr="&quot;&quot;" title="Line connector">
          <a:extLst>
            <a:ext uri="{FF2B5EF4-FFF2-40B4-BE49-F238E27FC236}">
              <a16:creationId xmlns:a16="http://schemas.microsoft.com/office/drawing/2014/main" id="{B300790F-D1F1-4743-97E8-5A39DBC79273}"/>
            </a:ext>
          </a:extLst>
        </xdr:cNvPr>
        <xdr:cNvCxnSpPr>
          <a:stCxn id="171" idx="0"/>
          <a:endCxn id="141" idx="4"/>
        </xdr:cNvCxnSpPr>
      </xdr:nvCxnSpPr>
      <xdr:spPr>
        <a:xfrm flipH="1" flipV="1">
          <a:off x="2357446" y="9330733"/>
          <a:ext cx="2600616" cy="606594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71106</xdr:colOff>
      <xdr:row>25</xdr:row>
      <xdr:rowOff>109938</xdr:rowOff>
    </xdr:from>
    <xdr:to>
      <xdr:col>17</xdr:col>
      <xdr:colOff>105396</xdr:colOff>
      <xdr:row>28</xdr:row>
      <xdr:rowOff>116329</xdr:rowOff>
    </xdr:to>
    <xdr:sp macro="" textlink="">
      <xdr:nvSpPr>
        <xdr:cNvPr id="164" name="No" descr="Decision label (circle)" title="No">
          <a:extLst>
            <a:ext uri="{FF2B5EF4-FFF2-40B4-BE49-F238E27FC236}">
              <a16:creationId xmlns:a16="http://schemas.microsoft.com/office/drawing/2014/main" id="{8945D8E0-B1A2-4E4A-8E52-FD0CC8024CF0}"/>
            </a:ext>
          </a:extLst>
        </xdr:cNvPr>
        <xdr:cNvSpPr>
          <a:spLocks noChangeAspect="1"/>
        </xdr:cNvSpPr>
      </xdr:nvSpPr>
      <xdr:spPr>
        <a:xfrm>
          <a:off x="4357356" y="5358213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18</xdr:col>
      <xdr:colOff>208296</xdr:colOff>
      <xdr:row>18</xdr:row>
      <xdr:rowOff>33099</xdr:rowOff>
    </xdr:from>
    <xdr:to>
      <xdr:col>18</xdr:col>
      <xdr:colOff>214612</xdr:colOff>
      <xdr:row>21</xdr:row>
      <xdr:rowOff>31327</xdr:rowOff>
    </xdr:to>
    <xdr:cxnSp macro="">
      <xdr:nvCxnSpPr>
        <xdr:cNvPr id="165" name="Straight Connector 164" descr="&quot;&quot;" title="Line connector">
          <a:extLst>
            <a:ext uri="{FF2B5EF4-FFF2-40B4-BE49-F238E27FC236}">
              <a16:creationId xmlns:a16="http://schemas.microsoft.com/office/drawing/2014/main" id="{F1FF2ABF-FDC9-40C2-B8A6-65EFBEB8E74B}"/>
            </a:ext>
          </a:extLst>
        </xdr:cNvPr>
        <xdr:cNvCxnSpPr>
          <a:stCxn id="169" idx="0"/>
          <a:endCxn id="48" idx="2"/>
        </xdr:cNvCxnSpPr>
      </xdr:nvCxnSpPr>
      <xdr:spPr>
        <a:xfrm flipH="1" flipV="1">
          <a:off x="5266071" y="4014549"/>
          <a:ext cx="6316" cy="541153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88251</xdr:colOff>
      <xdr:row>23</xdr:row>
      <xdr:rowOff>135721</xdr:rowOff>
    </xdr:from>
    <xdr:to>
      <xdr:col>18</xdr:col>
      <xdr:colOff>214612</xdr:colOff>
      <xdr:row>25</xdr:row>
      <xdr:rowOff>109938</xdr:rowOff>
    </xdr:to>
    <xdr:cxnSp macro="">
      <xdr:nvCxnSpPr>
        <xdr:cNvPr id="166" name="Straight Connector 165" descr="&quot;&quot;" title="Line connector">
          <a:extLst>
            <a:ext uri="{FF2B5EF4-FFF2-40B4-BE49-F238E27FC236}">
              <a16:creationId xmlns:a16="http://schemas.microsoft.com/office/drawing/2014/main" id="{53CDA6A9-A699-47B2-A067-63621D50B0BA}"/>
            </a:ext>
          </a:extLst>
        </xdr:cNvPr>
        <xdr:cNvCxnSpPr>
          <a:stCxn id="164" idx="0"/>
          <a:endCxn id="169" idx="2"/>
        </xdr:cNvCxnSpPr>
      </xdr:nvCxnSpPr>
      <xdr:spPr>
        <a:xfrm flipV="1">
          <a:off x="4631676" y="5022046"/>
          <a:ext cx="640711" cy="336167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26963</xdr:colOff>
      <xdr:row>25</xdr:row>
      <xdr:rowOff>142241</xdr:rowOff>
    </xdr:from>
    <xdr:to>
      <xdr:col>25</xdr:col>
      <xdr:colOff>58778</xdr:colOff>
      <xdr:row>28</xdr:row>
      <xdr:rowOff>148633</xdr:rowOff>
    </xdr:to>
    <xdr:sp macro="" textlink="">
      <xdr:nvSpPr>
        <xdr:cNvPr id="167" name="Yes" descr="Decision label (circle)" title="Yes">
          <a:extLst>
            <a:ext uri="{FF2B5EF4-FFF2-40B4-BE49-F238E27FC236}">
              <a16:creationId xmlns:a16="http://schemas.microsoft.com/office/drawing/2014/main" id="{C5BBD295-B78F-42B5-A9C0-4B5648D588AD}"/>
            </a:ext>
          </a:extLst>
        </xdr:cNvPr>
        <xdr:cNvSpPr>
          <a:spLocks noChangeAspect="1"/>
        </xdr:cNvSpPr>
      </xdr:nvSpPr>
      <xdr:spPr>
        <a:xfrm>
          <a:off x="6370613" y="5390516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18</xdr:col>
      <xdr:colOff>214612</xdr:colOff>
      <xdr:row>23</xdr:row>
      <xdr:rowOff>135721</xdr:rowOff>
    </xdr:from>
    <xdr:to>
      <xdr:col>24</xdr:col>
      <xdr:colOff>42871</xdr:colOff>
      <xdr:row>25</xdr:row>
      <xdr:rowOff>142241</xdr:rowOff>
    </xdr:to>
    <xdr:cxnSp macro="">
      <xdr:nvCxnSpPr>
        <xdr:cNvPr id="168" name="Straight Connector 167" descr="&quot;&quot;" title="Line connector">
          <a:extLst>
            <a:ext uri="{FF2B5EF4-FFF2-40B4-BE49-F238E27FC236}">
              <a16:creationId xmlns:a16="http://schemas.microsoft.com/office/drawing/2014/main" id="{A74CBFAE-EC88-4959-ACAE-CB2C6F56E3C0}"/>
            </a:ext>
          </a:extLst>
        </xdr:cNvPr>
        <xdr:cNvCxnSpPr>
          <a:stCxn id="167" idx="0"/>
          <a:endCxn id="169" idx="2"/>
        </xdr:cNvCxnSpPr>
      </xdr:nvCxnSpPr>
      <xdr:spPr>
        <a:xfrm flipH="1" flipV="1">
          <a:off x="5272387" y="5022046"/>
          <a:ext cx="1371309" cy="368470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193638</xdr:colOff>
      <xdr:row>21</xdr:row>
      <xdr:rowOff>31327</xdr:rowOff>
    </xdr:from>
    <xdr:to>
      <xdr:col>22</xdr:col>
      <xdr:colOff>235585</xdr:colOff>
      <xdr:row>23</xdr:row>
      <xdr:rowOff>135721</xdr:rowOff>
    </xdr:to>
    <xdr:sp macro="" textlink="">
      <xdr:nvSpPr>
        <xdr:cNvPr id="169" name="Turn on heater" descr="Process shape (rectangle)" title="Turn on heater">
          <a:extLst>
            <a:ext uri="{FF2B5EF4-FFF2-40B4-BE49-F238E27FC236}">
              <a16:creationId xmlns:a16="http://schemas.microsoft.com/office/drawing/2014/main" id="{C8967EA5-E3EF-446D-9B58-1246B552BFB2}"/>
            </a:ext>
          </a:extLst>
        </xdr:cNvPr>
        <xdr:cNvSpPr>
          <a:spLocks noChangeAspect="1"/>
        </xdr:cNvSpPr>
      </xdr:nvSpPr>
      <xdr:spPr>
        <a:xfrm>
          <a:off x="4222713" y="4555702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Is there sufficient collateral to support your asking price?</a:t>
          </a:r>
        </a:p>
      </xdr:txBody>
    </xdr:sp>
    <xdr:clientData/>
  </xdr:twoCellAnchor>
  <xdr:twoCellAnchor>
    <xdr:from>
      <xdr:col>13</xdr:col>
      <xdr:colOff>136488</xdr:colOff>
      <xdr:row>50</xdr:row>
      <xdr:rowOff>164677</xdr:rowOff>
    </xdr:from>
    <xdr:to>
      <xdr:col>21</xdr:col>
      <xdr:colOff>178435</xdr:colOff>
      <xdr:row>53</xdr:row>
      <xdr:rowOff>88096</xdr:rowOff>
    </xdr:to>
    <xdr:sp macro="" textlink="">
      <xdr:nvSpPr>
        <xdr:cNvPr id="171" name="Turn on heater" descr="Process shape (rectangle)" title="Turn on heater">
          <a:extLst>
            <a:ext uri="{FF2B5EF4-FFF2-40B4-BE49-F238E27FC236}">
              <a16:creationId xmlns:a16="http://schemas.microsoft.com/office/drawing/2014/main" id="{E5DBD7BA-3F8C-4E54-98CD-76F90597A65B}"/>
            </a:ext>
          </a:extLst>
        </xdr:cNvPr>
        <xdr:cNvSpPr>
          <a:spLocks noChangeAspect="1"/>
        </xdr:cNvSpPr>
      </xdr:nvSpPr>
      <xdr:spPr>
        <a:xfrm>
          <a:off x="3908388" y="9937327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BRING</a:t>
          </a:r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TO THE OPEN MARKET</a:t>
          </a:r>
        </a:p>
      </xdr:txBody>
    </xdr:sp>
    <xdr:clientData/>
  </xdr:twoCellAnchor>
  <xdr:twoCellAnchor>
    <xdr:from>
      <xdr:col>12</xdr:col>
      <xdr:colOff>69813</xdr:colOff>
      <xdr:row>30</xdr:row>
      <xdr:rowOff>88477</xdr:rowOff>
    </xdr:from>
    <xdr:to>
      <xdr:col>20</xdr:col>
      <xdr:colOff>111760</xdr:colOff>
      <xdr:row>33</xdr:row>
      <xdr:rowOff>11896</xdr:rowOff>
    </xdr:to>
    <xdr:sp macro="" textlink="">
      <xdr:nvSpPr>
        <xdr:cNvPr id="172" name="Turn on heater" descr="Process shape (rectangle)" title="Turn on heater">
          <a:extLst>
            <a:ext uri="{FF2B5EF4-FFF2-40B4-BE49-F238E27FC236}">
              <a16:creationId xmlns:a16="http://schemas.microsoft.com/office/drawing/2014/main" id="{C5D0AAFD-1894-4658-9760-2D0F0D2CB8F8}"/>
            </a:ext>
          </a:extLst>
        </xdr:cNvPr>
        <xdr:cNvSpPr>
          <a:spLocks noChangeAspect="1"/>
        </xdr:cNvSpPr>
      </xdr:nvSpPr>
      <xdr:spPr>
        <a:xfrm>
          <a:off x="3584538" y="6241627"/>
          <a:ext cx="209934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Are you willing to hold a Note?</a:t>
          </a:r>
        </a:p>
      </xdr:txBody>
    </xdr:sp>
    <xdr:clientData/>
  </xdr:twoCellAnchor>
  <xdr:twoCellAnchor>
    <xdr:from>
      <xdr:col>16</xdr:col>
      <xdr:colOff>88251</xdr:colOff>
      <xdr:row>28</xdr:row>
      <xdr:rowOff>116329</xdr:rowOff>
    </xdr:from>
    <xdr:to>
      <xdr:col>16</xdr:col>
      <xdr:colOff>90787</xdr:colOff>
      <xdr:row>30</xdr:row>
      <xdr:rowOff>88477</xdr:rowOff>
    </xdr:to>
    <xdr:cxnSp macro="">
      <xdr:nvCxnSpPr>
        <xdr:cNvPr id="173" name="Straight Connector 172" descr="&quot;&quot;" title="Line connector">
          <a:extLst>
            <a:ext uri="{FF2B5EF4-FFF2-40B4-BE49-F238E27FC236}">
              <a16:creationId xmlns:a16="http://schemas.microsoft.com/office/drawing/2014/main" id="{2A013E14-44B4-4BCA-93EB-95C7261B2987}"/>
            </a:ext>
          </a:extLst>
        </xdr:cNvPr>
        <xdr:cNvCxnSpPr>
          <a:stCxn id="172" idx="0"/>
          <a:endCxn id="164" idx="4"/>
        </xdr:cNvCxnSpPr>
      </xdr:nvCxnSpPr>
      <xdr:spPr>
        <a:xfrm flipH="1" flipV="1">
          <a:off x="4631676" y="5907529"/>
          <a:ext cx="2536" cy="334098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13956</xdr:colOff>
      <xdr:row>34</xdr:row>
      <xdr:rowOff>90888</xdr:rowOff>
    </xdr:from>
    <xdr:to>
      <xdr:col>15</xdr:col>
      <xdr:colOff>48246</xdr:colOff>
      <xdr:row>37</xdr:row>
      <xdr:rowOff>97279</xdr:rowOff>
    </xdr:to>
    <xdr:sp macro="" textlink="">
      <xdr:nvSpPr>
        <xdr:cNvPr id="174" name="No" descr="Decision label (circle)" title="No">
          <a:extLst>
            <a:ext uri="{FF2B5EF4-FFF2-40B4-BE49-F238E27FC236}">
              <a16:creationId xmlns:a16="http://schemas.microsoft.com/office/drawing/2014/main" id="{681CA05F-1E5D-475B-BC7D-1E3D3048F53F}"/>
            </a:ext>
          </a:extLst>
        </xdr:cNvPr>
        <xdr:cNvSpPr>
          <a:spLocks noChangeAspect="1"/>
        </xdr:cNvSpPr>
      </xdr:nvSpPr>
      <xdr:spPr>
        <a:xfrm>
          <a:off x="3785856" y="6967938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14</xdr:col>
      <xdr:colOff>31101</xdr:colOff>
      <xdr:row>33</xdr:row>
      <xdr:rowOff>11896</xdr:rowOff>
    </xdr:from>
    <xdr:to>
      <xdr:col>16</xdr:col>
      <xdr:colOff>90787</xdr:colOff>
      <xdr:row>34</xdr:row>
      <xdr:rowOff>90888</xdr:rowOff>
    </xdr:to>
    <xdr:cxnSp macro="">
      <xdr:nvCxnSpPr>
        <xdr:cNvPr id="175" name="Straight Connector 174" descr="&quot;&quot;" title="Line connector">
          <a:extLst>
            <a:ext uri="{FF2B5EF4-FFF2-40B4-BE49-F238E27FC236}">
              <a16:creationId xmlns:a16="http://schemas.microsoft.com/office/drawing/2014/main" id="{3DC635A2-DF65-49B8-A1C1-039670ADC74F}"/>
            </a:ext>
          </a:extLst>
        </xdr:cNvPr>
        <xdr:cNvCxnSpPr>
          <a:stCxn id="174" idx="0"/>
          <a:endCxn id="172" idx="2"/>
        </xdr:cNvCxnSpPr>
      </xdr:nvCxnSpPr>
      <xdr:spPr>
        <a:xfrm flipV="1">
          <a:off x="4060176" y="6707971"/>
          <a:ext cx="574036" cy="259967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103163</xdr:colOff>
      <xdr:row>34</xdr:row>
      <xdr:rowOff>113666</xdr:rowOff>
    </xdr:from>
    <xdr:to>
      <xdr:col>19</xdr:col>
      <xdr:colOff>134978</xdr:colOff>
      <xdr:row>37</xdr:row>
      <xdr:rowOff>120058</xdr:rowOff>
    </xdr:to>
    <xdr:sp macro="" textlink="">
      <xdr:nvSpPr>
        <xdr:cNvPr id="176" name="Yes" descr="Decision label (circle)" title="Yes">
          <a:extLst>
            <a:ext uri="{FF2B5EF4-FFF2-40B4-BE49-F238E27FC236}">
              <a16:creationId xmlns:a16="http://schemas.microsoft.com/office/drawing/2014/main" id="{6341C847-15CD-4BA4-9E77-0E70FD7368F0}"/>
            </a:ext>
          </a:extLst>
        </xdr:cNvPr>
        <xdr:cNvSpPr>
          <a:spLocks noChangeAspect="1"/>
        </xdr:cNvSpPr>
      </xdr:nvSpPr>
      <xdr:spPr>
        <a:xfrm>
          <a:off x="4903763" y="6990716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16</xdr:col>
      <xdr:colOff>90787</xdr:colOff>
      <xdr:row>33</xdr:row>
      <xdr:rowOff>11896</xdr:rowOff>
    </xdr:from>
    <xdr:to>
      <xdr:col>18</xdr:col>
      <xdr:colOff>119071</xdr:colOff>
      <xdr:row>34</xdr:row>
      <xdr:rowOff>113666</xdr:rowOff>
    </xdr:to>
    <xdr:cxnSp macro="">
      <xdr:nvCxnSpPr>
        <xdr:cNvPr id="177" name="Straight Connector 176" descr="&quot;&quot;" title="Line connector">
          <a:extLst>
            <a:ext uri="{FF2B5EF4-FFF2-40B4-BE49-F238E27FC236}">
              <a16:creationId xmlns:a16="http://schemas.microsoft.com/office/drawing/2014/main" id="{F54DD40E-6A6C-433C-8013-7B12439469F8}"/>
            </a:ext>
          </a:extLst>
        </xdr:cNvPr>
        <xdr:cNvCxnSpPr>
          <a:stCxn id="176" idx="0"/>
          <a:endCxn id="172" idx="2"/>
        </xdr:cNvCxnSpPr>
      </xdr:nvCxnSpPr>
      <xdr:spPr>
        <a:xfrm flipH="1" flipV="1">
          <a:off x="4634212" y="6707971"/>
          <a:ext cx="542634" cy="282745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3139</xdr:colOff>
      <xdr:row>50</xdr:row>
      <xdr:rowOff>136101</xdr:rowOff>
    </xdr:from>
    <xdr:to>
      <xdr:col>11</xdr:col>
      <xdr:colOff>38100</xdr:colOff>
      <xdr:row>54</xdr:row>
      <xdr:rowOff>9524</xdr:rowOff>
    </xdr:to>
    <xdr:sp macro="" textlink="">
      <xdr:nvSpPr>
        <xdr:cNvPr id="178" name="Turn on heater" descr="Process shape (rectangle)" title="Turn on heater">
          <a:extLst>
            <a:ext uri="{FF2B5EF4-FFF2-40B4-BE49-F238E27FC236}">
              <a16:creationId xmlns:a16="http://schemas.microsoft.com/office/drawing/2014/main" id="{1A31500A-E297-4DCF-A642-96D7D25C7D80}"/>
            </a:ext>
          </a:extLst>
        </xdr:cNvPr>
        <xdr:cNvSpPr>
          <a:spLocks noChangeAspect="1"/>
        </xdr:cNvSpPr>
      </xdr:nvSpPr>
      <xdr:spPr>
        <a:xfrm>
          <a:off x="1974814" y="9908751"/>
          <a:ext cx="1320836" cy="597323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Build Equity,</a:t>
          </a:r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Improve Operations</a:t>
          </a:r>
          <a:endParaRPr lang="en-US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149207</xdr:colOff>
      <xdr:row>37</xdr:row>
      <xdr:rowOff>97279</xdr:rowOff>
    </xdr:from>
    <xdr:to>
      <xdr:col>14</xdr:col>
      <xdr:colOff>31101</xdr:colOff>
      <xdr:row>50</xdr:row>
      <xdr:rowOff>136101</xdr:rowOff>
    </xdr:to>
    <xdr:cxnSp macro="">
      <xdr:nvCxnSpPr>
        <xdr:cNvPr id="179" name="Straight Connector 178" descr="&quot;&quot;" title="Line connector">
          <a:extLst>
            <a:ext uri="{FF2B5EF4-FFF2-40B4-BE49-F238E27FC236}">
              <a16:creationId xmlns:a16="http://schemas.microsoft.com/office/drawing/2014/main" id="{B4E02609-ED06-4F52-AEB1-27E4312EC036}"/>
            </a:ext>
          </a:extLst>
        </xdr:cNvPr>
        <xdr:cNvCxnSpPr>
          <a:stCxn id="174" idx="4"/>
          <a:endCxn id="178" idx="0"/>
        </xdr:cNvCxnSpPr>
      </xdr:nvCxnSpPr>
      <xdr:spPr>
        <a:xfrm flipH="1">
          <a:off x="2635232" y="7517254"/>
          <a:ext cx="1424944" cy="2391497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69813</xdr:colOff>
      <xdr:row>39</xdr:row>
      <xdr:rowOff>59902</xdr:rowOff>
    </xdr:from>
    <xdr:to>
      <xdr:col>21</xdr:col>
      <xdr:colOff>171450</xdr:colOff>
      <xdr:row>41</xdr:row>
      <xdr:rowOff>164296</xdr:rowOff>
    </xdr:to>
    <xdr:sp macro="" textlink="">
      <xdr:nvSpPr>
        <xdr:cNvPr id="180" name="Turn on heater" descr="Process shape (rectangle)" title="Turn on heater">
          <a:extLst>
            <a:ext uri="{FF2B5EF4-FFF2-40B4-BE49-F238E27FC236}">
              <a16:creationId xmlns:a16="http://schemas.microsoft.com/office/drawing/2014/main" id="{B6286F7A-85FF-44D4-83DD-BF625B14784E}"/>
            </a:ext>
          </a:extLst>
        </xdr:cNvPr>
        <xdr:cNvSpPr>
          <a:spLocks noChangeAspect="1"/>
        </xdr:cNvSpPr>
      </xdr:nvSpPr>
      <xdr:spPr>
        <a:xfrm>
          <a:off x="4356063" y="7841827"/>
          <a:ext cx="1644687" cy="466344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Will the Market Support Your Asking Price?</a:t>
          </a:r>
        </a:p>
      </xdr:txBody>
    </xdr:sp>
    <xdr:clientData/>
  </xdr:twoCellAnchor>
  <xdr:twoCellAnchor>
    <xdr:from>
      <xdr:col>18</xdr:col>
      <xdr:colOff>119071</xdr:colOff>
      <xdr:row>37</xdr:row>
      <xdr:rowOff>120058</xdr:rowOff>
    </xdr:from>
    <xdr:to>
      <xdr:col>18</xdr:col>
      <xdr:colOff>120632</xdr:colOff>
      <xdr:row>39</xdr:row>
      <xdr:rowOff>59902</xdr:rowOff>
    </xdr:to>
    <xdr:cxnSp macro="">
      <xdr:nvCxnSpPr>
        <xdr:cNvPr id="181" name="Straight Connector 180" descr="&quot;&quot;" title="Line connector">
          <a:extLst>
            <a:ext uri="{FF2B5EF4-FFF2-40B4-BE49-F238E27FC236}">
              <a16:creationId xmlns:a16="http://schemas.microsoft.com/office/drawing/2014/main" id="{4CB35E26-9C3D-4B70-A384-C6FD75DF9627}"/>
            </a:ext>
          </a:extLst>
        </xdr:cNvPr>
        <xdr:cNvCxnSpPr>
          <a:stCxn id="176" idx="4"/>
          <a:endCxn id="180" idx="0"/>
        </xdr:cNvCxnSpPr>
      </xdr:nvCxnSpPr>
      <xdr:spPr>
        <a:xfrm>
          <a:off x="5176846" y="7540033"/>
          <a:ext cx="1561" cy="301794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42531</xdr:colOff>
      <xdr:row>42</xdr:row>
      <xdr:rowOff>157563</xdr:rowOff>
    </xdr:from>
    <xdr:to>
      <xdr:col>18</xdr:col>
      <xdr:colOff>76821</xdr:colOff>
      <xdr:row>45</xdr:row>
      <xdr:rowOff>163954</xdr:rowOff>
    </xdr:to>
    <xdr:sp macro="" textlink="">
      <xdr:nvSpPr>
        <xdr:cNvPr id="182" name="No" descr="Decision label (circle)" title="No">
          <a:extLst>
            <a:ext uri="{FF2B5EF4-FFF2-40B4-BE49-F238E27FC236}">
              <a16:creationId xmlns:a16="http://schemas.microsoft.com/office/drawing/2014/main" id="{D58AC4EB-B93D-490E-A25D-0422B7A299F7}"/>
            </a:ext>
          </a:extLst>
        </xdr:cNvPr>
        <xdr:cNvSpPr>
          <a:spLocks noChangeAspect="1"/>
        </xdr:cNvSpPr>
      </xdr:nvSpPr>
      <xdr:spPr>
        <a:xfrm>
          <a:off x="4585956" y="8482413"/>
          <a:ext cx="548640" cy="549316"/>
        </a:xfrm>
        <a:prstGeom prst="ellipse">
          <a:avLst/>
        </a:prstGeom>
        <a:solidFill>
          <a:schemeClr val="bg2">
            <a:lumMod val="20000"/>
            <a:lumOff val="80000"/>
          </a:schemeClr>
        </a:solidFill>
        <a:ln w="1905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1"/>
              </a:solidFill>
            </a:rPr>
            <a:t>no</a:t>
          </a:r>
        </a:p>
      </xdr:txBody>
    </xdr:sp>
    <xdr:clientData/>
  </xdr:twoCellAnchor>
  <xdr:twoCellAnchor>
    <xdr:from>
      <xdr:col>17</xdr:col>
      <xdr:colOff>59676</xdr:colOff>
      <xdr:row>41</xdr:row>
      <xdr:rowOff>164296</xdr:rowOff>
    </xdr:from>
    <xdr:to>
      <xdr:col>18</xdr:col>
      <xdr:colOff>120632</xdr:colOff>
      <xdr:row>42</xdr:row>
      <xdr:rowOff>157563</xdr:rowOff>
    </xdr:to>
    <xdr:cxnSp macro="">
      <xdr:nvCxnSpPr>
        <xdr:cNvPr id="183" name="Straight Connector 182" descr="&quot;&quot;" title="Line connector">
          <a:extLst>
            <a:ext uri="{FF2B5EF4-FFF2-40B4-BE49-F238E27FC236}">
              <a16:creationId xmlns:a16="http://schemas.microsoft.com/office/drawing/2014/main" id="{CDE41C00-4A80-46C2-A12E-EA16ECAAA45D}"/>
            </a:ext>
          </a:extLst>
        </xdr:cNvPr>
        <xdr:cNvCxnSpPr>
          <a:stCxn id="182" idx="0"/>
          <a:endCxn id="180" idx="2"/>
        </xdr:cNvCxnSpPr>
      </xdr:nvCxnSpPr>
      <xdr:spPr>
        <a:xfrm flipV="1">
          <a:off x="4860276" y="8308171"/>
          <a:ext cx="318131" cy="174242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207938</xdr:colOff>
      <xdr:row>42</xdr:row>
      <xdr:rowOff>151766</xdr:rowOff>
    </xdr:from>
    <xdr:to>
      <xdr:col>20</xdr:col>
      <xdr:colOff>239753</xdr:colOff>
      <xdr:row>45</xdr:row>
      <xdr:rowOff>158158</xdr:rowOff>
    </xdr:to>
    <xdr:sp macro="" textlink="">
      <xdr:nvSpPr>
        <xdr:cNvPr id="184" name="Yes" descr="Decision label (circle)" title="Yes">
          <a:extLst>
            <a:ext uri="{FF2B5EF4-FFF2-40B4-BE49-F238E27FC236}">
              <a16:creationId xmlns:a16="http://schemas.microsoft.com/office/drawing/2014/main" id="{1DAF2B47-CB06-4F68-9482-C73BF7945E5C}"/>
            </a:ext>
          </a:extLst>
        </xdr:cNvPr>
        <xdr:cNvSpPr>
          <a:spLocks noChangeAspect="1"/>
        </xdr:cNvSpPr>
      </xdr:nvSpPr>
      <xdr:spPr>
        <a:xfrm>
          <a:off x="5265713" y="8476616"/>
          <a:ext cx="546165" cy="549317"/>
        </a:xfrm>
        <a:prstGeom prst="ellipse">
          <a:avLst/>
        </a:prstGeom>
        <a:noFill/>
        <a:ln w="190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accent1"/>
              </a:solidFill>
            </a:rPr>
            <a:t>yes</a:t>
          </a:r>
        </a:p>
      </xdr:txBody>
    </xdr:sp>
    <xdr:clientData/>
  </xdr:twoCellAnchor>
  <xdr:twoCellAnchor>
    <xdr:from>
      <xdr:col>18</xdr:col>
      <xdr:colOff>120632</xdr:colOff>
      <xdr:row>41</xdr:row>
      <xdr:rowOff>164296</xdr:rowOff>
    </xdr:from>
    <xdr:to>
      <xdr:col>19</xdr:col>
      <xdr:colOff>223846</xdr:colOff>
      <xdr:row>42</xdr:row>
      <xdr:rowOff>151766</xdr:rowOff>
    </xdr:to>
    <xdr:cxnSp macro="">
      <xdr:nvCxnSpPr>
        <xdr:cNvPr id="185" name="Straight Connector 184" descr="&quot;&quot;" title="Line connector">
          <a:extLst>
            <a:ext uri="{FF2B5EF4-FFF2-40B4-BE49-F238E27FC236}">
              <a16:creationId xmlns:a16="http://schemas.microsoft.com/office/drawing/2014/main" id="{12E4E6A4-2D2B-4B6C-9AF1-0F1D080933FE}"/>
            </a:ext>
          </a:extLst>
        </xdr:cNvPr>
        <xdr:cNvCxnSpPr>
          <a:stCxn id="184" idx="0"/>
          <a:endCxn id="180" idx="2"/>
        </xdr:cNvCxnSpPr>
      </xdr:nvCxnSpPr>
      <xdr:spPr>
        <a:xfrm flipH="1" flipV="1">
          <a:off x="5178407" y="8308171"/>
          <a:ext cx="360389" cy="168445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157462</xdr:colOff>
      <xdr:row>45</xdr:row>
      <xdr:rowOff>158158</xdr:rowOff>
    </xdr:from>
    <xdr:to>
      <xdr:col>19</xdr:col>
      <xdr:colOff>223846</xdr:colOff>
      <xdr:row>50</xdr:row>
      <xdr:rowOff>164677</xdr:rowOff>
    </xdr:to>
    <xdr:cxnSp macro="">
      <xdr:nvCxnSpPr>
        <xdr:cNvPr id="186" name="Straight Connector 185" descr="&quot;&quot;" title="Line connector">
          <a:extLst>
            <a:ext uri="{FF2B5EF4-FFF2-40B4-BE49-F238E27FC236}">
              <a16:creationId xmlns:a16="http://schemas.microsoft.com/office/drawing/2014/main" id="{5AB4654D-B8C7-4827-A841-826876249644}"/>
            </a:ext>
          </a:extLst>
        </xdr:cNvPr>
        <xdr:cNvCxnSpPr>
          <a:stCxn id="171" idx="0"/>
          <a:endCxn id="184" idx="4"/>
        </xdr:cNvCxnSpPr>
      </xdr:nvCxnSpPr>
      <xdr:spPr>
        <a:xfrm flipV="1">
          <a:off x="4958062" y="9025933"/>
          <a:ext cx="580734" cy="911394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149207</xdr:colOff>
      <xdr:row>45</xdr:row>
      <xdr:rowOff>163954</xdr:rowOff>
    </xdr:from>
    <xdr:to>
      <xdr:col>17</xdr:col>
      <xdr:colOff>59676</xdr:colOff>
      <xdr:row>50</xdr:row>
      <xdr:rowOff>136101</xdr:rowOff>
    </xdr:to>
    <xdr:cxnSp macro="">
      <xdr:nvCxnSpPr>
        <xdr:cNvPr id="191" name="Straight Connector 190" descr="&quot;&quot;" title="Line connector">
          <a:extLst>
            <a:ext uri="{FF2B5EF4-FFF2-40B4-BE49-F238E27FC236}">
              <a16:creationId xmlns:a16="http://schemas.microsoft.com/office/drawing/2014/main" id="{D9C198A3-ED21-4429-85F7-A06F017D5C77}"/>
            </a:ext>
          </a:extLst>
        </xdr:cNvPr>
        <xdr:cNvCxnSpPr>
          <a:stCxn id="178" idx="0"/>
          <a:endCxn id="182" idx="4"/>
        </xdr:cNvCxnSpPr>
      </xdr:nvCxnSpPr>
      <xdr:spPr>
        <a:xfrm flipV="1">
          <a:off x="2635232" y="9031729"/>
          <a:ext cx="2225044" cy="877022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8271</xdr:colOff>
      <xdr:row>18</xdr:row>
      <xdr:rowOff>33099</xdr:rowOff>
    </xdr:from>
    <xdr:to>
      <xdr:col>32</xdr:col>
      <xdr:colOff>81262</xdr:colOff>
      <xdr:row>21</xdr:row>
      <xdr:rowOff>31327</xdr:rowOff>
    </xdr:to>
    <xdr:cxnSp macro="">
      <xdr:nvCxnSpPr>
        <xdr:cNvPr id="202" name="Straight Connector 201" descr="&quot;&quot;" title="Line connector">
          <a:extLst>
            <a:ext uri="{FF2B5EF4-FFF2-40B4-BE49-F238E27FC236}">
              <a16:creationId xmlns:a16="http://schemas.microsoft.com/office/drawing/2014/main" id="{C9ECA4D4-4646-49DB-8044-EBEACB0628E3}"/>
            </a:ext>
          </a:extLst>
        </xdr:cNvPr>
        <xdr:cNvCxnSpPr>
          <a:stCxn id="29" idx="0"/>
          <a:endCxn id="57" idx="2"/>
        </xdr:cNvCxnSpPr>
      </xdr:nvCxnSpPr>
      <xdr:spPr>
        <a:xfrm flipH="1" flipV="1">
          <a:off x="7123446" y="4014549"/>
          <a:ext cx="1616041" cy="541153"/>
        </a:xfrm>
        <a:prstGeom prst="line">
          <a:avLst/>
        </a:prstGeom>
        <a:ln w="190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242896</xdr:colOff>
      <xdr:row>28</xdr:row>
      <xdr:rowOff>91483</xdr:rowOff>
    </xdr:from>
    <xdr:to>
      <xdr:col>17</xdr:col>
      <xdr:colOff>157462</xdr:colOff>
      <xdr:row>50</xdr:row>
      <xdr:rowOff>164677</xdr:rowOff>
    </xdr:to>
    <xdr:cxnSp macro="">
      <xdr:nvCxnSpPr>
        <xdr:cNvPr id="255" name="Curved Connector 61" descr="&quot;&quot;" title="Curved line connector">
          <a:extLst>
            <a:ext uri="{FF2B5EF4-FFF2-40B4-BE49-F238E27FC236}">
              <a16:creationId xmlns:a16="http://schemas.microsoft.com/office/drawing/2014/main" id="{42EEAEB3-C66F-4AF5-B0F8-836D68CBA2C4}"/>
            </a:ext>
          </a:extLst>
        </xdr:cNvPr>
        <xdr:cNvCxnSpPr>
          <a:stCxn id="171" idx="0"/>
          <a:endCxn id="90" idx="4"/>
        </xdr:cNvCxnSpPr>
      </xdr:nvCxnSpPr>
      <xdr:spPr>
        <a:xfrm rot="16200000" flipV="1">
          <a:off x="1944757" y="6924022"/>
          <a:ext cx="4054644" cy="1971966"/>
        </a:xfrm>
        <a:prstGeom prst="curvedConnector3">
          <a:avLst>
            <a:gd name="adj1" fmla="val 22515"/>
          </a:avLst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157462</xdr:colOff>
      <xdr:row>28</xdr:row>
      <xdr:rowOff>148633</xdr:rowOff>
    </xdr:from>
    <xdr:to>
      <xdr:col>24</xdr:col>
      <xdr:colOff>42871</xdr:colOff>
      <xdr:row>50</xdr:row>
      <xdr:rowOff>164677</xdr:rowOff>
    </xdr:to>
    <xdr:cxnSp macro="">
      <xdr:nvCxnSpPr>
        <xdr:cNvPr id="260" name="Curved Connector 61" descr="&quot;&quot;" title="Curved line connector">
          <a:extLst>
            <a:ext uri="{FF2B5EF4-FFF2-40B4-BE49-F238E27FC236}">
              <a16:creationId xmlns:a16="http://schemas.microsoft.com/office/drawing/2014/main" id="{69864E31-3681-40C4-AC89-4E7C1A598CED}"/>
            </a:ext>
          </a:extLst>
        </xdr:cNvPr>
        <xdr:cNvCxnSpPr>
          <a:stCxn id="171" idx="0"/>
          <a:endCxn id="167" idx="4"/>
        </xdr:cNvCxnSpPr>
      </xdr:nvCxnSpPr>
      <xdr:spPr>
        <a:xfrm rot="5400000" flipH="1" flipV="1">
          <a:off x="3802132" y="7095763"/>
          <a:ext cx="3997494" cy="1685634"/>
        </a:xfrm>
        <a:prstGeom prst="curvedConnector3">
          <a:avLst>
            <a:gd name="adj1" fmla="val 9732"/>
          </a:avLst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157462</xdr:colOff>
      <xdr:row>23</xdr:row>
      <xdr:rowOff>135722</xdr:rowOff>
    </xdr:from>
    <xdr:to>
      <xdr:col>32</xdr:col>
      <xdr:colOff>81262</xdr:colOff>
      <xdr:row>50</xdr:row>
      <xdr:rowOff>164678</xdr:rowOff>
    </xdr:to>
    <xdr:cxnSp macro="">
      <xdr:nvCxnSpPr>
        <xdr:cNvPr id="271" name="Curved Connector 61" descr="&quot;&quot;" title="Curved line connector">
          <a:extLst>
            <a:ext uri="{FF2B5EF4-FFF2-40B4-BE49-F238E27FC236}">
              <a16:creationId xmlns:a16="http://schemas.microsoft.com/office/drawing/2014/main" id="{24E97E0D-E60B-48CC-8792-A14B5A23975E}"/>
            </a:ext>
          </a:extLst>
        </xdr:cNvPr>
        <xdr:cNvCxnSpPr>
          <a:stCxn id="171" idx="0"/>
          <a:endCxn id="29" idx="2"/>
        </xdr:cNvCxnSpPr>
      </xdr:nvCxnSpPr>
      <xdr:spPr>
        <a:xfrm rot="5400000" flipH="1" flipV="1">
          <a:off x="4391134" y="5588975"/>
          <a:ext cx="4915281" cy="3781425"/>
        </a:xfrm>
        <a:prstGeom prst="curvedConnector3">
          <a:avLst>
            <a:gd name="adj1" fmla="val 6593"/>
          </a:avLst>
        </a:prstGeom>
        <a:ln w="19050"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Flowchart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4B541"/>
      </a:accent2>
      <a:accent3>
        <a:srgbClr val="FEC93B"/>
      </a:accent3>
      <a:accent4>
        <a:srgbClr val="FF6546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Flowchart">
      <a:majorFont>
        <a:latin typeface="Cambr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2"/>
    <pageSetUpPr fitToPage="1"/>
  </sheetPr>
  <dimension ref="B1:AL66"/>
  <sheetViews>
    <sheetView showGridLines="0" tabSelected="1" zoomScaleNormal="100" workbookViewId="0">
      <selection activeCell="D56" sqref="D56"/>
    </sheetView>
  </sheetViews>
  <sheetFormatPr defaultColWidth="3.375" defaultRowHeight="14.25" x14ac:dyDescent="0.2"/>
  <cols>
    <col min="1" max="1" width="9" customWidth="1"/>
  </cols>
  <sheetData>
    <row r="1" spans="2:38" s="1" customFormat="1" ht="30" customHeight="1" x14ac:dyDescent="0.2"/>
    <row r="2" spans="2:38" s="1" customFormat="1" ht="39" customHeight="1" x14ac:dyDescent="0.2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2"/>
    </row>
    <row r="3" spans="2:38" s="1" customFormat="1" ht="1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8" s="1" customFormat="1" ht="29.25" customHeight="1" x14ac:dyDescent="0.3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4"/>
    </row>
    <row r="5" spans="2:38" s="1" customFormat="1" ht="15" customHeight="1" x14ac:dyDescent="0.2"/>
    <row r="66" spans="32:32" x14ac:dyDescent="0.2">
      <c r="AF66" t="s">
        <v>0</v>
      </c>
    </row>
  </sheetData>
  <mergeCells count="2">
    <mergeCell ref="B2:AK2"/>
    <mergeCell ref="B4:AK4"/>
  </mergeCells>
  <printOptions horizontalCentered="1"/>
  <pageMargins left="0.7" right="0.7" top="0.75" bottom="0.75" header="0.3" footer="0.3"/>
  <pageSetup scale="62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A16" sqref="A16"/>
    </sheetView>
  </sheetViews>
  <sheetFormatPr defaultRowHeight="14.25" x14ac:dyDescent="0.2"/>
  <cols>
    <col min="1" max="1" width="26.375" customWidth="1"/>
    <col min="2" max="2" width="13.5" bestFit="1" customWidth="1"/>
    <col min="3" max="3" width="5.75" bestFit="1" customWidth="1"/>
    <col min="4" max="4" width="6.75" customWidth="1"/>
    <col min="5" max="5" width="3.125" customWidth="1"/>
    <col min="6" max="6" width="11.5" bestFit="1" customWidth="1"/>
    <col min="7" max="7" width="4.5" bestFit="1" customWidth="1"/>
    <col min="8" max="8" width="11.375" bestFit="1" customWidth="1"/>
    <col min="10" max="10" width="9" hidden="1" customWidth="1"/>
  </cols>
  <sheetData>
    <row r="1" spans="1:10" ht="18" x14ac:dyDescent="0.2">
      <c r="A1" s="52" t="s">
        <v>11</v>
      </c>
      <c r="B1" s="52"/>
      <c r="C1" s="7"/>
    </row>
    <row r="2" spans="1:10" ht="57.75" customHeight="1" x14ac:dyDescent="0.2">
      <c r="A2" s="54" t="s">
        <v>30</v>
      </c>
      <c r="B2" s="54"/>
      <c r="C2" s="54"/>
      <c r="D2" s="54"/>
      <c r="E2" s="54"/>
      <c r="F2" s="54"/>
      <c r="G2" s="54"/>
      <c r="H2" s="54"/>
    </row>
    <row r="3" spans="1:10" ht="18" customHeight="1" x14ac:dyDescent="0.2">
      <c r="A3" s="53"/>
      <c r="B3" s="53"/>
      <c r="C3" s="7"/>
      <c r="F3" s="7"/>
      <c r="G3" s="7"/>
      <c r="H3" s="7"/>
      <c r="I3" s="7"/>
      <c r="J3" s="7"/>
    </row>
    <row r="4" spans="1:10" x14ac:dyDescent="0.2">
      <c r="A4" s="7"/>
      <c r="B4" s="7"/>
      <c r="C4" s="7"/>
      <c r="F4" s="7"/>
      <c r="G4" s="7"/>
      <c r="H4" s="7"/>
      <c r="I4" s="7"/>
      <c r="J4" s="7"/>
    </row>
    <row r="5" spans="1:10" x14ac:dyDescent="0.2">
      <c r="A5" s="7" t="s">
        <v>23</v>
      </c>
      <c r="B5" s="8">
        <v>5</v>
      </c>
      <c r="C5" s="7"/>
      <c r="G5" s="43" t="s">
        <v>19</v>
      </c>
      <c r="H5" s="9">
        <v>60000</v>
      </c>
      <c r="I5" s="7"/>
      <c r="J5" s="7" t="s">
        <v>27</v>
      </c>
    </row>
    <row r="6" spans="1:10" x14ac:dyDescent="0.2">
      <c r="A6" s="7" t="s">
        <v>4</v>
      </c>
      <c r="B6" s="9">
        <v>400000</v>
      </c>
      <c r="C6" s="7"/>
      <c r="F6" s="31"/>
      <c r="G6" s="10"/>
      <c r="H6" s="7"/>
      <c r="I6" s="7"/>
      <c r="J6" s="7" t="s">
        <v>28</v>
      </c>
    </row>
    <row r="7" spans="1:10" x14ac:dyDescent="0.2">
      <c r="A7" s="7" t="s">
        <v>9</v>
      </c>
      <c r="B7" s="9">
        <v>90000</v>
      </c>
      <c r="C7" s="7"/>
      <c r="F7" s="7"/>
      <c r="G7" s="32" t="s">
        <v>20</v>
      </c>
      <c r="H7" s="33" t="s">
        <v>18</v>
      </c>
      <c r="I7" s="7"/>
      <c r="J7" s="7"/>
    </row>
    <row r="8" spans="1:10" x14ac:dyDescent="0.2">
      <c r="A8" s="7" t="s">
        <v>24</v>
      </c>
      <c r="B8" s="9">
        <v>7500</v>
      </c>
      <c r="C8" s="7"/>
      <c r="F8" s="7"/>
      <c r="G8" s="34">
        <v>1</v>
      </c>
      <c r="H8" s="35">
        <v>1</v>
      </c>
      <c r="I8" s="7"/>
      <c r="J8" s="7">
        <f>IF($B$5&gt;=G8,$H$5-(H8*$H$5),0)</f>
        <v>0</v>
      </c>
    </row>
    <row r="9" spans="1:10" x14ac:dyDescent="0.2">
      <c r="A9" s="7"/>
      <c r="B9" s="7"/>
      <c r="C9" s="7"/>
      <c r="F9" s="7"/>
      <c r="G9" s="34">
        <v>2</v>
      </c>
      <c r="H9" s="35">
        <v>0.75</v>
      </c>
      <c r="I9" s="7"/>
      <c r="J9" s="7">
        <f t="shared" ref="J9:J17" si="0">IF($B$5&gt;=G9,$H$5-(H9*$H$5),0)</f>
        <v>15000</v>
      </c>
    </row>
    <row r="10" spans="1:10" x14ac:dyDescent="0.2">
      <c r="A10" s="15" t="s">
        <v>5</v>
      </c>
      <c r="B10" s="16">
        <f>+C10*B7</f>
        <v>67500</v>
      </c>
      <c r="C10" s="23">
        <v>0.75</v>
      </c>
      <c r="D10" s="5" t="s">
        <v>10</v>
      </c>
      <c r="F10" s="7"/>
      <c r="G10" s="34">
        <v>3</v>
      </c>
      <c r="H10" s="35">
        <v>0.5</v>
      </c>
      <c r="I10" s="7"/>
      <c r="J10" s="7">
        <f t="shared" si="0"/>
        <v>30000</v>
      </c>
    </row>
    <row r="11" spans="1:10" x14ac:dyDescent="0.2">
      <c r="A11" s="17" t="s">
        <v>7</v>
      </c>
      <c r="B11" s="21">
        <v>5.5E-2</v>
      </c>
      <c r="C11" s="7"/>
      <c r="F11" s="7"/>
      <c r="G11" s="34">
        <v>4</v>
      </c>
      <c r="H11" s="35">
        <v>0.25</v>
      </c>
      <c r="I11" s="7"/>
      <c r="J11" s="7">
        <f t="shared" si="0"/>
        <v>45000</v>
      </c>
    </row>
    <row r="12" spans="1:10" x14ac:dyDescent="0.2">
      <c r="A12" s="17" t="s">
        <v>8</v>
      </c>
      <c r="B12" s="38">
        <v>5</v>
      </c>
      <c r="C12" s="7"/>
      <c r="F12" s="7"/>
      <c r="G12" s="34">
        <v>5</v>
      </c>
      <c r="H12" s="35">
        <v>0.25</v>
      </c>
      <c r="I12" s="7"/>
      <c r="J12" s="7">
        <f t="shared" si="0"/>
        <v>45000</v>
      </c>
    </row>
    <row r="13" spans="1:10" x14ac:dyDescent="0.2">
      <c r="A13" s="39" t="s">
        <v>26</v>
      </c>
      <c r="B13" s="42" t="s">
        <v>27</v>
      </c>
      <c r="C13" s="7"/>
      <c r="D13" s="6"/>
      <c r="F13" s="7"/>
      <c r="G13" s="34">
        <v>6</v>
      </c>
      <c r="H13" s="35">
        <v>0</v>
      </c>
      <c r="I13" s="7"/>
      <c r="J13" s="7">
        <f t="shared" si="0"/>
        <v>0</v>
      </c>
    </row>
    <row r="14" spans="1:10" x14ac:dyDescent="0.2">
      <c r="A14" s="7"/>
      <c r="B14" s="7"/>
      <c r="C14" s="7"/>
      <c r="F14" s="7"/>
      <c r="G14" s="34">
        <v>7</v>
      </c>
      <c r="H14" s="35">
        <v>0</v>
      </c>
      <c r="I14" s="7"/>
      <c r="J14" s="7">
        <f t="shared" si="0"/>
        <v>0</v>
      </c>
    </row>
    <row r="15" spans="1:10" x14ac:dyDescent="0.2">
      <c r="A15" s="15" t="s">
        <v>32</v>
      </c>
      <c r="B15" s="16">
        <f>IF((+B6-B10-B8-B29-B31)&gt;0,(+B6-B10-B8-B29-B31),0)</f>
        <v>122500</v>
      </c>
      <c r="C15" s="7"/>
      <c r="F15" s="7"/>
      <c r="G15" s="34">
        <v>8</v>
      </c>
      <c r="H15" s="35">
        <v>0</v>
      </c>
      <c r="I15" s="7"/>
      <c r="J15" s="7">
        <f t="shared" si="0"/>
        <v>0</v>
      </c>
    </row>
    <row r="16" spans="1:10" x14ac:dyDescent="0.2">
      <c r="A16" s="17" t="s">
        <v>7</v>
      </c>
      <c r="B16" s="18">
        <v>0.05</v>
      </c>
      <c r="C16" s="7"/>
      <c r="F16" s="7"/>
      <c r="G16" s="34">
        <v>9</v>
      </c>
      <c r="H16" s="35">
        <v>0</v>
      </c>
      <c r="I16" s="7"/>
      <c r="J16" s="7">
        <f t="shared" si="0"/>
        <v>0</v>
      </c>
    </row>
    <row r="17" spans="1:10" x14ac:dyDescent="0.2">
      <c r="A17" s="19" t="s">
        <v>8</v>
      </c>
      <c r="B17" s="20">
        <f>+B5</f>
        <v>5</v>
      </c>
      <c r="C17" s="7"/>
      <c r="F17" s="7"/>
      <c r="G17" s="34">
        <v>10</v>
      </c>
      <c r="H17" s="35">
        <v>0</v>
      </c>
      <c r="I17" s="7"/>
      <c r="J17" s="33">
        <f t="shared" si="0"/>
        <v>0</v>
      </c>
    </row>
    <row r="18" spans="1:10" x14ac:dyDescent="0.2">
      <c r="A18" s="7"/>
      <c r="B18" s="7"/>
      <c r="C18" s="7"/>
      <c r="F18" s="7"/>
      <c r="G18" s="7"/>
      <c r="H18" s="7"/>
      <c r="I18" s="7"/>
      <c r="J18" s="7">
        <f>SUM(J8:J17)</f>
        <v>135000</v>
      </c>
    </row>
    <row r="19" spans="1:10" x14ac:dyDescent="0.2">
      <c r="A19" s="7"/>
      <c r="B19" s="7"/>
      <c r="C19" s="7"/>
      <c r="F19" s="7"/>
      <c r="G19" s="7"/>
      <c r="H19" s="7"/>
      <c r="I19" s="7"/>
      <c r="J19" s="7"/>
    </row>
    <row r="20" spans="1:10" x14ac:dyDescent="0.2">
      <c r="A20" s="7" t="s">
        <v>12</v>
      </c>
      <c r="B20" s="10">
        <f>+PMT(B11/12,B12,B10)*-1</f>
        <v>13686.190886525592</v>
      </c>
      <c r="C20" s="7"/>
      <c r="F20" s="7"/>
      <c r="G20" s="7"/>
      <c r="H20" s="7"/>
      <c r="I20" s="7"/>
      <c r="J20" s="7"/>
    </row>
    <row r="21" spans="1:10" x14ac:dyDescent="0.2">
      <c r="A21" s="11" t="s">
        <v>15</v>
      </c>
      <c r="B21" s="12">
        <v>1.2</v>
      </c>
      <c r="C21" s="7"/>
      <c r="F21" s="7"/>
      <c r="G21" s="7"/>
      <c r="H21" s="7"/>
      <c r="I21" s="7"/>
      <c r="J21" s="7"/>
    </row>
    <row r="22" spans="1:10" x14ac:dyDescent="0.2">
      <c r="A22" s="7" t="s">
        <v>13</v>
      </c>
      <c r="B22" s="10">
        <f>+PMT(B16/12,B17,B15)*-1</f>
        <v>24807.098920712</v>
      </c>
      <c r="C22" s="7"/>
    </row>
    <row r="23" spans="1:10" x14ac:dyDescent="0.2">
      <c r="A23" s="11" t="s">
        <v>15</v>
      </c>
      <c r="B23" s="12">
        <v>1.2</v>
      </c>
      <c r="C23" s="7"/>
    </row>
    <row r="24" spans="1:10" x14ac:dyDescent="0.2">
      <c r="A24" s="7"/>
      <c r="B24" s="7"/>
      <c r="C24" s="7"/>
    </row>
    <row r="25" spans="1:10" x14ac:dyDescent="0.2">
      <c r="A25" s="13" t="s">
        <v>14</v>
      </c>
      <c r="B25" s="14">
        <f>ROUNDUP(+(B23*B22)+(B21*B20),-2)</f>
        <v>46200</v>
      </c>
      <c r="C25" s="7"/>
    </row>
    <row r="27" spans="1:10" x14ac:dyDescent="0.2">
      <c r="A27" s="7"/>
      <c r="B27" s="7"/>
    </row>
    <row r="28" spans="1:10" x14ac:dyDescent="0.2">
      <c r="A28" s="31" t="s">
        <v>17</v>
      </c>
      <c r="B28" s="36">
        <f>+B10+B8</f>
        <v>75000</v>
      </c>
    </row>
    <row r="29" spans="1:10" x14ac:dyDescent="0.2">
      <c r="A29" s="7" t="s">
        <v>21</v>
      </c>
      <c r="B29" s="36">
        <f>+J18</f>
        <v>135000</v>
      </c>
    </row>
    <row r="30" spans="1:10" x14ac:dyDescent="0.2">
      <c r="A30" s="7" t="s">
        <v>22</v>
      </c>
      <c r="B30" s="36">
        <f>+B15</f>
        <v>122500</v>
      </c>
    </row>
    <row r="31" spans="1:10" x14ac:dyDescent="0.2">
      <c r="A31" s="7" t="s">
        <v>25</v>
      </c>
      <c r="B31" s="37">
        <f>IF(B13="Yes",B10, 0)</f>
        <v>67500</v>
      </c>
    </row>
    <row r="32" spans="1:10" x14ac:dyDescent="0.2">
      <c r="A32" s="40" t="s">
        <v>29</v>
      </c>
      <c r="B32" s="41">
        <f>SUM(B28:B31)</f>
        <v>400000</v>
      </c>
    </row>
    <row r="33" spans="1:2" x14ac:dyDescent="0.2">
      <c r="A33" s="7"/>
      <c r="B33" s="7"/>
    </row>
  </sheetData>
  <mergeCells count="3">
    <mergeCell ref="A1:B1"/>
    <mergeCell ref="A3:B3"/>
    <mergeCell ref="A2:H2"/>
  </mergeCells>
  <dataValidations count="1">
    <dataValidation type="list" allowBlank="1" showInputMessage="1" showErrorMessage="1" sqref="B13" xr:uid="{00000000-0002-0000-0100-000000000000}">
      <formula1>$J$5:$J$6</formula1>
    </dataValidation>
  </dataValidations>
  <pageMargins left="0.3" right="0.25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B13" sqref="B13"/>
    </sheetView>
  </sheetViews>
  <sheetFormatPr defaultRowHeight="14.25" x14ac:dyDescent="0.2"/>
  <cols>
    <col min="1" max="1" width="24.125" customWidth="1"/>
    <col min="2" max="2" width="11.125" customWidth="1"/>
    <col min="3" max="3" width="5.75" customWidth="1"/>
    <col min="4" max="4" width="19.375" customWidth="1"/>
  </cols>
  <sheetData>
    <row r="1" spans="1:4" ht="18" x14ac:dyDescent="0.2">
      <c r="A1" s="52" t="s">
        <v>16</v>
      </c>
      <c r="B1" s="52"/>
      <c r="C1" s="7"/>
    </row>
    <row r="2" spans="1:4" x14ac:dyDescent="0.2">
      <c r="A2" s="7"/>
      <c r="B2" s="7"/>
      <c r="C2" s="7"/>
    </row>
    <row r="3" spans="1:4" x14ac:dyDescent="0.2">
      <c r="A3" s="7" t="s">
        <v>3</v>
      </c>
      <c r="B3" s="8">
        <v>3</v>
      </c>
      <c r="C3" s="7"/>
    </row>
    <row r="4" spans="1:4" x14ac:dyDescent="0.2">
      <c r="A4" s="7" t="s">
        <v>4</v>
      </c>
      <c r="B4" s="9">
        <v>400000</v>
      </c>
      <c r="C4" s="7"/>
    </row>
    <row r="5" spans="1:4" x14ac:dyDescent="0.2">
      <c r="A5" s="7" t="s">
        <v>9</v>
      </c>
      <c r="B5" s="9">
        <v>75000</v>
      </c>
      <c r="C5" s="7"/>
    </row>
    <row r="6" spans="1:4" x14ac:dyDescent="0.2">
      <c r="A6" s="7"/>
      <c r="B6" s="7"/>
      <c r="C6" s="7"/>
    </row>
    <row r="7" spans="1:4" x14ac:dyDescent="0.2">
      <c r="A7" s="15" t="s">
        <v>5</v>
      </c>
      <c r="B7" s="16">
        <f>+C7*B5</f>
        <v>56250</v>
      </c>
      <c r="C7" s="23">
        <v>0.75</v>
      </c>
      <c r="D7" s="5" t="s">
        <v>10</v>
      </c>
    </row>
    <row r="8" spans="1:4" x14ac:dyDescent="0.2">
      <c r="A8" s="17" t="s">
        <v>7</v>
      </c>
      <c r="B8" s="21">
        <v>5.5E-2</v>
      </c>
      <c r="C8" s="7"/>
    </row>
    <row r="9" spans="1:4" x14ac:dyDescent="0.2">
      <c r="A9" s="19" t="s">
        <v>8</v>
      </c>
      <c r="B9" s="22">
        <v>2.5</v>
      </c>
      <c r="C9" s="7"/>
      <c r="D9" s="6" t="str">
        <f>IF(B9&gt;B3,"Error - Commercial Note Must be for Equal / Less Than Exit Plan","")</f>
        <v/>
      </c>
    </row>
    <row r="10" spans="1:4" x14ac:dyDescent="0.2">
      <c r="A10" s="7"/>
      <c r="B10" s="7"/>
      <c r="C10" s="7"/>
    </row>
    <row r="11" spans="1:4" x14ac:dyDescent="0.2">
      <c r="A11" s="15" t="s">
        <v>6</v>
      </c>
      <c r="B11" s="16">
        <f>+B4-B7</f>
        <v>343750</v>
      </c>
      <c r="C11" s="7"/>
    </row>
    <row r="12" spans="1:4" x14ac:dyDescent="0.2">
      <c r="A12" s="17" t="s">
        <v>7</v>
      </c>
      <c r="B12" s="24">
        <v>3.5000000000000003E-2</v>
      </c>
      <c r="C12" s="7"/>
    </row>
    <row r="13" spans="1:4" x14ac:dyDescent="0.2">
      <c r="A13" s="19" t="s">
        <v>8</v>
      </c>
      <c r="B13" s="20">
        <f>+B3</f>
        <v>3</v>
      </c>
      <c r="C13" s="7"/>
    </row>
    <row r="14" spans="1:4" x14ac:dyDescent="0.2">
      <c r="A14" s="7"/>
      <c r="B14" s="7"/>
      <c r="C14" s="7"/>
    </row>
    <row r="15" spans="1:4" x14ac:dyDescent="0.2">
      <c r="A15" s="7"/>
      <c r="B15" s="7"/>
      <c r="C15" s="7"/>
    </row>
    <row r="16" spans="1:4" x14ac:dyDescent="0.2">
      <c r="A16" s="15" t="s">
        <v>12</v>
      </c>
      <c r="B16" s="16">
        <f>+PMT(B8/12,B9,B7)*-1</f>
        <v>22680.675064143965</v>
      </c>
      <c r="C16" s="7"/>
    </row>
    <row r="17" spans="1:3" x14ac:dyDescent="0.2">
      <c r="A17" s="25" t="s">
        <v>15</v>
      </c>
      <c r="B17" s="26">
        <v>1.2</v>
      </c>
      <c r="C17" s="7"/>
    </row>
    <row r="18" spans="1:3" x14ac:dyDescent="0.2">
      <c r="A18" s="27" t="s">
        <v>13</v>
      </c>
      <c r="B18" s="28">
        <f>+PMT(B12/12,B13,B11)*-1</f>
        <v>115252.38500038885</v>
      </c>
      <c r="C18" s="7"/>
    </row>
    <row r="19" spans="1:3" x14ac:dyDescent="0.2">
      <c r="A19" s="29" t="s">
        <v>15</v>
      </c>
      <c r="B19" s="30">
        <v>1.2</v>
      </c>
      <c r="C19" s="7"/>
    </row>
    <row r="20" spans="1:3" x14ac:dyDescent="0.2">
      <c r="A20" s="7"/>
      <c r="B20" s="7"/>
      <c r="C20" s="7"/>
    </row>
    <row r="21" spans="1:3" x14ac:dyDescent="0.2">
      <c r="A21" s="13" t="s">
        <v>14</v>
      </c>
      <c r="B21" s="14">
        <f>ROUNDUP(+(B19*B18)+(B17*B16),-2)</f>
        <v>165600</v>
      </c>
      <c r="C21" s="7"/>
    </row>
  </sheetData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>
      <selection activeCell="F28" sqref="F28"/>
    </sheetView>
  </sheetViews>
  <sheetFormatPr defaultRowHeight="14.25" x14ac:dyDescent="0.2"/>
  <cols>
    <col min="1" max="1" width="26.375" customWidth="1"/>
    <col min="2" max="2" width="13.5" bestFit="1" customWidth="1"/>
    <col min="3" max="3" width="6.25" bestFit="1" customWidth="1"/>
    <col min="4" max="4" width="6.75" customWidth="1"/>
    <col min="5" max="5" width="3.125" customWidth="1"/>
    <col min="6" max="6" width="11.5" bestFit="1" customWidth="1"/>
    <col min="7" max="7" width="4.5" bestFit="1" customWidth="1"/>
    <col min="8" max="8" width="11.375" bestFit="1" customWidth="1"/>
    <col min="10" max="10" width="9" customWidth="1"/>
  </cols>
  <sheetData>
    <row r="1" spans="1:10" ht="18" x14ac:dyDescent="0.2">
      <c r="A1" s="52" t="s">
        <v>31</v>
      </c>
      <c r="B1" s="52"/>
      <c r="C1" s="7"/>
    </row>
    <row r="2" spans="1:10" ht="57.75" customHeight="1" x14ac:dyDescent="0.2">
      <c r="A2" s="54" t="s">
        <v>30</v>
      </c>
      <c r="B2" s="54"/>
      <c r="C2" s="54"/>
      <c r="D2" s="54"/>
      <c r="E2" s="54"/>
      <c r="F2" s="54"/>
      <c r="G2" s="54"/>
      <c r="H2" s="54"/>
    </row>
    <row r="3" spans="1:10" ht="18" customHeight="1" x14ac:dyDescent="0.2">
      <c r="A3" s="53"/>
      <c r="B3" s="53"/>
      <c r="C3" s="7"/>
      <c r="F3" s="7"/>
      <c r="G3" s="7"/>
      <c r="H3" s="7"/>
      <c r="I3" s="7"/>
      <c r="J3" s="7"/>
    </row>
    <row r="4" spans="1:10" x14ac:dyDescent="0.2">
      <c r="A4" s="7"/>
      <c r="B4" s="7"/>
      <c r="C4" s="7"/>
      <c r="F4" s="7"/>
      <c r="G4" s="7"/>
      <c r="H4" s="7"/>
      <c r="I4" s="7"/>
      <c r="J4" s="7"/>
    </row>
    <row r="5" spans="1:10" x14ac:dyDescent="0.2">
      <c r="A5" s="7" t="s">
        <v>23</v>
      </c>
      <c r="B5" s="8">
        <v>4</v>
      </c>
      <c r="C5" s="7"/>
      <c r="G5" s="43" t="s">
        <v>19</v>
      </c>
      <c r="H5" s="9">
        <v>25000</v>
      </c>
      <c r="I5" s="7"/>
      <c r="J5" s="49" t="s">
        <v>27</v>
      </c>
    </row>
    <row r="6" spans="1:10" x14ac:dyDescent="0.2">
      <c r="A6" s="7" t="s">
        <v>4</v>
      </c>
      <c r="B6" s="9">
        <v>150000</v>
      </c>
      <c r="C6" s="7"/>
      <c r="F6" s="31"/>
      <c r="G6" s="10"/>
      <c r="H6" s="7"/>
      <c r="I6" s="7"/>
      <c r="J6" s="49" t="s">
        <v>28</v>
      </c>
    </row>
    <row r="7" spans="1:10" x14ac:dyDescent="0.2">
      <c r="A7" s="7" t="s">
        <v>9</v>
      </c>
      <c r="B7" s="9">
        <v>20000</v>
      </c>
      <c r="C7" s="7"/>
      <c r="F7" s="7"/>
      <c r="G7" s="32" t="s">
        <v>20</v>
      </c>
      <c r="H7" s="33" t="s">
        <v>18</v>
      </c>
      <c r="I7" s="7"/>
      <c r="J7" s="7"/>
    </row>
    <row r="8" spans="1:10" x14ac:dyDescent="0.2">
      <c r="A8" s="7" t="s">
        <v>24</v>
      </c>
      <c r="B8" s="9">
        <v>5000</v>
      </c>
      <c r="C8" s="7"/>
      <c r="F8" s="7"/>
      <c r="G8" s="34">
        <v>1</v>
      </c>
      <c r="H8" s="35">
        <v>1</v>
      </c>
      <c r="I8" s="7"/>
      <c r="J8" s="10">
        <f>IF($B$5&gt;=G8,$H$5-(H8*$H$5),0)</f>
        <v>0</v>
      </c>
    </row>
    <row r="9" spans="1:10" x14ac:dyDescent="0.2">
      <c r="A9" s="7"/>
      <c r="B9" s="7"/>
      <c r="C9" s="7"/>
      <c r="F9" s="7"/>
      <c r="G9" s="34">
        <v>2</v>
      </c>
      <c r="H9" s="35">
        <v>0.75</v>
      </c>
      <c r="I9" s="7"/>
      <c r="J9" s="10">
        <f t="shared" ref="J9:J17" si="0">IF($B$5&gt;=G9,$H$5-(H9*$H$5),0)</f>
        <v>6250</v>
      </c>
    </row>
    <row r="10" spans="1:10" x14ac:dyDescent="0.2">
      <c r="A10" s="15" t="s">
        <v>5</v>
      </c>
      <c r="B10" s="16">
        <f>+C10*B7</f>
        <v>14000</v>
      </c>
      <c r="C10" s="23">
        <v>0.7</v>
      </c>
      <c r="D10" s="5" t="s">
        <v>10</v>
      </c>
      <c r="F10" s="7"/>
      <c r="G10" s="34">
        <v>3</v>
      </c>
      <c r="H10" s="35">
        <v>0.5</v>
      </c>
      <c r="I10" s="7"/>
      <c r="J10" s="10">
        <f t="shared" si="0"/>
        <v>12500</v>
      </c>
    </row>
    <row r="11" spans="1:10" x14ac:dyDescent="0.2">
      <c r="A11" s="17" t="s">
        <v>7</v>
      </c>
      <c r="B11" s="21">
        <v>5.5E-2</v>
      </c>
      <c r="C11" s="7"/>
      <c r="F11" s="7"/>
      <c r="G11" s="34">
        <v>4</v>
      </c>
      <c r="H11" s="35">
        <v>0.25</v>
      </c>
      <c r="I11" s="7"/>
      <c r="J11" s="10">
        <f t="shared" si="0"/>
        <v>18750</v>
      </c>
    </row>
    <row r="12" spans="1:10" x14ac:dyDescent="0.2">
      <c r="A12" s="17" t="s">
        <v>8</v>
      </c>
      <c r="B12" s="38">
        <v>5</v>
      </c>
      <c r="C12" s="7"/>
      <c r="F12" s="7"/>
      <c r="G12" s="34">
        <v>5</v>
      </c>
      <c r="H12" s="35">
        <v>0.25</v>
      </c>
      <c r="I12" s="7"/>
      <c r="J12" s="10">
        <f t="shared" si="0"/>
        <v>0</v>
      </c>
    </row>
    <row r="13" spans="1:10" x14ac:dyDescent="0.2">
      <c r="A13" s="39" t="s">
        <v>26</v>
      </c>
      <c r="B13" s="42" t="s">
        <v>27</v>
      </c>
      <c r="C13" s="7"/>
      <c r="D13" s="6"/>
      <c r="F13" s="7"/>
      <c r="G13" s="44">
        <v>6</v>
      </c>
      <c r="H13" s="45">
        <v>0</v>
      </c>
      <c r="I13" s="46"/>
      <c r="J13" s="47">
        <f t="shared" si="0"/>
        <v>0</v>
      </c>
    </row>
    <row r="14" spans="1:10" x14ac:dyDescent="0.2">
      <c r="A14" s="7"/>
      <c r="B14" s="7"/>
      <c r="C14" s="7"/>
      <c r="F14" s="7"/>
      <c r="G14" s="44">
        <v>7</v>
      </c>
      <c r="H14" s="45">
        <v>0</v>
      </c>
      <c r="I14" s="46"/>
      <c r="J14" s="47">
        <f t="shared" si="0"/>
        <v>0</v>
      </c>
    </row>
    <row r="15" spans="1:10" x14ac:dyDescent="0.2">
      <c r="A15" s="15" t="s">
        <v>32</v>
      </c>
      <c r="B15" s="16">
        <f>IF((+B6-B10-B8-B29-B31)&gt;0,(+B6-B10-B8-B29-B31),0)</f>
        <v>79500</v>
      </c>
      <c r="C15" s="7"/>
      <c r="F15" s="7"/>
      <c r="G15" s="44">
        <v>8</v>
      </c>
      <c r="H15" s="45">
        <v>0</v>
      </c>
      <c r="I15" s="46"/>
      <c r="J15" s="47">
        <f t="shared" si="0"/>
        <v>0</v>
      </c>
    </row>
    <row r="16" spans="1:10" x14ac:dyDescent="0.2">
      <c r="A16" s="17" t="s">
        <v>7</v>
      </c>
      <c r="B16" s="21">
        <v>0.05</v>
      </c>
      <c r="C16" s="7"/>
      <c r="F16" s="7"/>
      <c r="G16" s="44">
        <v>9</v>
      </c>
      <c r="H16" s="45">
        <v>0</v>
      </c>
      <c r="I16" s="46"/>
      <c r="J16" s="47">
        <f t="shared" si="0"/>
        <v>0</v>
      </c>
    </row>
    <row r="17" spans="1:10" x14ac:dyDescent="0.2">
      <c r="A17" s="19" t="s">
        <v>8</v>
      </c>
      <c r="B17" s="20">
        <f>+B5</f>
        <v>4</v>
      </c>
      <c r="C17" s="7"/>
      <c r="F17" s="7"/>
      <c r="G17" s="44">
        <v>10</v>
      </c>
      <c r="H17" s="45">
        <v>0</v>
      </c>
      <c r="I17" s="46"/>
      <c r="J17" s="48">
        <f t="shared" si="0"/>
        <v>0</v>
      </c>
    </row>
    <row r="18" spans="1:10" x14ac:dyDescent="0.2">
      <c r="A18" s="7"/>
      <c r="B18" s="7"/>
      <c r="C18" s="7"/>
      <c r="F18" s="7"/>
      <c r="G18" s="7"/>
      <c r="H18" s="7"/>
      <c r="I18" s="7"/>
      <c r="J18" s="10">
        <f>SUM(J8:J17)</f>
        <v>37500</v>
      </c>
    </row>
    <row r="19" spans="1:10" x14ac:dyDescent="0.2">
      <c r="A19" s="7"/>
      <c r="B19" s="7"/>
      <c r="C19" s="7"/>
      <c r="F19" s="7"/>
      <c r="G19" s="7"/>
      <c r="H19" s="7"/>
      <c r="I19" s="7"/>
      <c r="J19" s="7"/>
    </row>
    <row r="20" spans="1:10" x14ac:dyDescent="0.2">
      <c r="A20" s="7" t="s">
        <v>12</v>
      </c>
      <c r="B20" s="10">
        <f>+PMT(B11/12,B12,B10)*-1</f>
        <v>2838.6173690571595</v>
      </c>
      <c r="C20" s="7"/>
      <c r="F20" s="7"/>
      <c r="G20" s="7"/>
      <c r="H20" s="7"/>
      <c r="I20" s="7"/>
      <c r="J20" s="7"/>
    </row>
    <row r="21" spans="1:10" x14ac:dyDescent="0.2">
      <c r="A21" s="11" t="s">
        <v>15</v>
      </c>
      <c r="B21" s="12">
        <v>1.2</v>
      </c>
      <c r="C21" s="7"/>
      <c r="F21" s="7"/>
      <c r="G21" s="7"/>
      <c r="H21" s="7"/>
      <c r="I21" s="7"/>
      <c r="J21" s="7"/>
    </row>
    <row r="22" spans="1:10" x14ac:dyDescent="0.2">
      <c r="A22" s="7" t="s">
        <v>13</v>
      </c>
      <c r="B22" s="10">
        <f>+PMT(B16/12,B17,B15)*-1</f>
        <v>20082.46166691088</v>
      </c>
      <c r="C22" s="7"/>
    </row>
    <row r="23" spans="1:10" x14ac:dyDescent="0.2">
      <c r="A23" s="11" t="s">
        <v>15</v>
      </c>
      <c r="B23" s="12">
        <v>1.2</v>
      </c>
      <c r="C23" s="7"/>
    </row>
    <row r="24" spans="1:10" x14ac:dyDescent="0.2">
      <c r="A24" s="7"/>
      <c r="B24" s="7"/>
      <c r="C24" s="7"/>
    </row>
    <row r="25" spans="1:10" x14ac:dyDescent="0.2">
      <c r="A25" s="13" t="s">
        <v>14</v>
      </c>
      <c r="B25" s="14">
        <f>ROUNDUP(+(B23*B22)+(B21*B20),-2)</f>
        <v>27600</v>
      </c>
      <c r="C25" s="7"/>
    </row>
    <row r="27" spans="1:10" x14ac:dyDescent="0.2">
      <c r="A27" s="7"/>
      <c r="B27" s="7"/>
    </row>
    <row r="28" spans="1:10" x14ac:dyDescent="0.2">
      <c r="A28" s="31" t="s">
        <v>17</v>
      </c>
      <c r="B28" s="36">
        <f>+B10+B8</f>
        <v>19000</v>
      </c>
    </row>
    <row r="29" spans="1:10" x14ac:dyDescent="0.2">
      <c r="A29" s="7" t="s">
        <v>21</v>
      </c>
      <c r="B29" s="36">
        <f>+J18</f>
        <v>37500</v>
      </c>
    </row>
    <row r="30" spans="1:10" x14ac:dyDescent="0.2">
      <c r="A30" s="7" t="s">
        <v>22</v>
      </c>
      <c r="B30" s="36">
        <f>+B15</f>
        <v>79500</v>
      </c>
    </row>
    <row r="31" spans="1:10" x14ac:dyDescent="0.2">
      <c r="A31" s="7" t="s">
        <v>25</v>
      </c>
      <c r="B31" s="37">
        <f>IF(B13="Yes",B10, 0)</f>
        <v>14000</v>
      </c>
    </row>
    <row r="32" spans="1:10" x14ac:dyDescent="0.2">
      <c r="A32" s="40" t="s">
        <v>29</v>
      </c>
      <c r="B32" s="41">
        <f>SUM(B28:B31)</f>
        <v>150000</v>
      </c>
    </row>
    <row r="33" spans="1:2" x14ac:dyDescent="0.2">
      <c r="A33" s="7"/>
      <c r="B33" s="7"/>
    </row>
  </sheetData>
  <mergeCells count="3">
    <mergeCell ref="A1:B1"/>
    <mergeCell ref="A2:H2"/>
    <mergeCell ref="A3:B3"/>
  </mergeCells>
  <dataValidations count="1">
    <dataValidation type="list" allowBlank="1" showInputMessage="1" showErrorMessage="1" sqref="B13" xr:uid="{00000000-0002-0000-0300-000000000000}">
      <formula1>$J$5:$J$6</formula1>
    </dataValidation>
  </dataValidations>
  <pageMargins left="0.3" right="0.25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78147C9-330E-43CF-A074-9D0837B0D6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Decision Tree</vt:lpstr>
      <vt:lpstr>Scenario 1</vt:lpstr>
      <vt:lpstr>Scenario 2</vt:lpstr>
      <vt:lpstr>Scenario 3</vt:lpstr>
      <vt:lpstr>'Scenario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2017-01-11T15:07:15Z</dcterms:created>
  <dcterms:modified xsi:type="dcterms:W3CDTF">2020-08-21T17:13:26Z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TC031076489991</vt:lpwstr>
  </property>
</Properties>
</file>